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ea\Desktop\Lea\RIZNICA\REBALANS\rebalans 2025\"/>
    </mc:Choice>
  </mc:AlternateContent>
  <xr:revisionPtr revIDLastSave="0" documentId="13_ncr:1_{69A9D3F8-A31B-4CB2-8B19-E21C80848A94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9" r:id="rId5"/>
    <sheet name="Račun financiranja po izvorima" sheetId="10" r:id="rId6"/>
    <sheet name="POSEBNI DIO" sheetId="7" r:id="rId7"/>
  </sheets>
  <definedNames>
    <definedName name="_xlnm._FilterDatabase" localSheetId="6" hidden="1">'POSEBNI DIO'!$A$11:$G$474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F12" i="7"/>
  <c r="G12" i="7"/>
  <c r="H12" i="7"/>
  <c r="I12" i="7"/>
  <c r="J12" i="7"/>
  <c r="K12" i="7"/>
  <c r="L12" i="7"/>
  <c r="M12" i="7"/>
  <c r="F393" i="7"/>
  <c r="F392" i="7"/>
  <c r="F391" i="7"/>
  <c r="F390" i="7"/>
  <c r="F186" i="7"/>
  <c r="F185" i="7"/>
  <c r="G185" i="7"/>
  <c r="E185" i="7"/>
  <c r="E324" i="7"/>
  <c r="G324" i="7"/>
  <c r="G186" i="7"/>
  <c r="G341" i="7"/>
  <c r="G342" i="7"/>
  <c r="G289" i="7"/>
  <c r="G290" i="7"/>
  <c r="G291" i="7"/>
  <c r="G292" i="7"/>
  <c r="G187" i="7"/>
  <c r="G261" i="7"/>
  <c r="G262" i="7"/>
  <c r="G263" i="7"/>
  <c r="G282" i="7"/>
  <c r="G235" i="7"/>
  <c r="G236" i="7"/>
  <c r="G237" i="7"/>
  <c r="G188" i="7"/>
  <c r="F184" i="7"/>
  <c r="F183" i="7"/>
  <c r="F182" i="7"/>
  <c r="F181" i="7"/>
  <c r="F180" i="7"/>
  <c r="F177" i="7"/>
  <c r="F176" i="7"/>
  <c r="F175" i="7"/>
  <c r="F174" i="7"/>
  <c r="F167" i="7"/>
  <c r="F166" i="7"/>
  <c r="F165" i="7"/>
  <c r="F164" i="7"/>
  <c r="F163" i="7"/>
  <c r="F162" i="7"/>
  <c r="F158" i="7"/>
  <c r="F151" i="7"/>
  <c r="F150" i="7"/>
  <c r="F149" i="7"/>
  <c r="F145" i="7"/>
  <c r="F138" i="7"/>
  <c r="F137" i="7"/>
  <c r="F136" i="7"/>
  <c r="F135" i="7"/>
  <c r="F83" i="7"/>
  <c r="F82" i="7"/>
  <c r="F66" i="7"/>
  <c r="F65" i="7"/>
  <c r="F64" i="7"/>
  <c r="F63" i="7"/>
  <c r="F62" i="7"/>
  <c r="F61" i="7"/>
  <c r="F56" i="7"/>
  <c r="F55" i="7"/>
  <c r="F54" i="7"/>
  <c r="F53" i="7"/>
  <c r="F25" i="7"/>
  <c r="F24" i="7"/>
  <c r="F23" i="7"/>
  <c r="F22" i="7"/>
  <c r="F15" i="7"/>
  <c r="F14" i="7"/>
  <c r="G61" i="7"/>
  <c r="G167" i="7"/>
  <c r="G174" i="7"/>
  <c r="G175" i="7"/>
  <c r="G176" i="7"/>
  <c r="G137" i="7"/>
  <c r="G14" i="7"/>
  <c r="G15" i="7"/>
  <c r="G329" i="7"/>
  <c r="G328" i="7"/>
  <c r="G327" i="7"/>
  <c r="G326" i="7"/>
  <c r="G325" i="7"/>
  <c r="E325" i="7"/>
  <c r="E326" i="7"/>
  <c r="I328" i="7"/>
  <c r="J328" i="7"/>
  <c r="K328" i="7"/>
  <c r="L328" i="7"/>
  <c r="M328" i="7"/>
  <c r="G392" i="7"/>
  <c r="G391" i="7" s="1"/>
  <c r="G390" i="7" s="1"/>
  <c r="G387" i="7"/>
  <c r="G382" i="7"/>
  <c r="G381" i="7"/>
  <c r="G380" i="7"/>
  <c r="G379" i="7"/>
  <c r="G375" i="7"/>
  <c r="G374" i="7"/>
  <c r="G371" i="7"/>
  <c r="G350" i="7"/>
  <c r="G164" i="7"/>
  <c r="G163" i="7" s="1"/>
  <c r="G162" i="7" s="1"/>
  <c r="G150" i="7"/>
  <c r="G149" i="7" s="1"/>
  <c r="G136" i="7" l="1"/>
  <c r="G135" i="7" s="1"/>
  <c r="G62" i="7" s="1"/>
  <c r="G83" i="7"/>
  <c r="G82" i="7" s="1"/>
  <c r="G55" i="7"/>
  <c r="G54" i="7" s="1"/>
  <c r="G53" i="7" s="1"/>
  <c r="G23" i="7"/>
  <c r="G22" i="7" s="1"/>
  <c r="C12" i="5"/>
  <c r="C13" i="5"/>
  <c r="C14" i="5"/>
  <c r="C15" i="5"/>
  <c r="C16" i="5"/>
  <c r="C11" i="5"/>
  <c r="D11" i="5"/>
  <c r="D12" i="5"/>
  <c r="C29" i="8"/>
  <c r="D29" i="8"/>
  <c r="B29" i="8"/>
  <c r="C42" i="8"/>
  <c r="D41" i="8"/>
  <c r="C41" i="8" s="1"/>
  <c r="B41" i="8"/>
  <c r="C40" i="8"/>
  <c r="C39" i="8"/>
  <c r="D38" i="8"/>
  <c r="C38" i="8" s="1"/>
  <c r="B38" i="8"/>
  <c r="C37" i="8"/>
  <c r="C36" i="8"/>
  <c r="D35" i="8"/>
  <c r="B35" i="8"/>
  <c r="C35" i="8" s="1"/>
  <c r="C34" i="8"/>
  <c r="C33" i="8"/>
  <c r="D32" i="8"/>
  <c r="C32" i="8"/>
  <c r="B32" i="8"/>
  <c r="C31" i="8"/>
  <c r="D30" i="8"/>
  <c r="C30" i="8"/>
  <c r="B30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D19" i="8"/>
  <c r="D22" i="8"/>
  <c r="D16" i="8"/>
  <c r="D13" i="8"/>
  <c r="D11" i="8"/>
  <c r="B10" i="8"/>
  <c r="B22" i="8"/>
  <c r="B19" i="8"/>
  <c r="B16" i="8"/>
  <c r="B13" i="8"/>
  <c r="B11" i="8"/>
  <c r="E47" i="3"/>
  <c r="D47" i="3" s="1"/>
  <c r="D48" i="3"/>
  <c r="E48" i="3"/>
  <c r="D105" i="3"/>
  <c r="D106" i="3"/>
  <c r="D107" i="3"/>
  <c r="D108" i="3"/>
  <c r="D109" i="3"/>
  <c r="D110" i="3"/>
  <c r="D111" i="3"/>
  <c r="D112" i="3"/>
  <c r="D113" i="3"/>
  <c r="D114" i="3"/>
  <c r="D115" i="3"/>
  <c r="D104" i="3"/>
  <c r="D103" i="3"/>
  <c r="E103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49" i="3"/>
  <c r="D40" i="3"/>
  <c r="D39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12" i="3"/>
  <c r="D11" i="3"/>
  <c r="D10" i="3"/>
  <c r="E10" i="3"/>
  <c r="E11" i="3"/>
  <c r="G12" i="1"/>
  <c r="G11" i="1"/>
  <c r="G10" i="1"/>
  <c r="G9" i="1"/>
  <c r="H8" i="1"/>
  <c r="G8" i="1" s="1"/>
  <c r="H10" i="1"/>
  <c r="H13" i="1" l="1"/>
  <c r="G13" i="1" s="1"/>
  <c r="D10" i="8"/>
  <c r="H324" i="7"/>
  <c r="H292" i="7"/>
  <c r="I292" i="7"/>
  <c r="J292" i="7"/>
  <c r="K292" i="7"/>
  <c r="L292" i="7"/>
  <c r="M292" i="7"/>
  <c r="H13" i="7"/>
  <c r="I13" i="7"/>
  <c r="J13" i="7"/>
  <c r="K13" i="7"/>
  <c r="L13" i="7"/>
  <c r="M13" i="7"/>
  <c r="C116" i="3" l="1"/>
  <c r="C115" i="3" s="1"/>
  <c r="C113" i="3"/>
  <c r="C108" i="3"/>
  <c r="C105" i="3"/>
  <c r="C100" i="3"/>
  <c r="C99" i="3" s="1"/>
  <c r="C97" i="3"/>
  <c r="C96" i="3" s="1"/>
  <c r="C93" i="3"/>
  <c r="C92" i="3" s="1"/>
  <c r="C84" i="3"/>
  <c r="C82" i="3"/>
  <c r="C72" i="3"/>
  <c r="C65" i="3"/>
  <c r="C60" i="3"/>
  <c r="C55" i="3"/>
  <c r="C53" i="3"/>
  <c r="C50" i="3"/>
  <c r="H479" i="7"/>
  <c r="I479" i="7"/>
  <c r="J479" i="7"/>
  <c r="K479" i="7"/>
  <c r="L479" i="7"/>
  <c r="M479" i="7"/>
  <c r="C41" i="3"/>
  <c r="C40" i="3" s="1"/>
  <c r="C39" i="3" s="1"/>
  <c r="C37" i="3"/>
  <c r="C36" i="3" s="1"/>
  <c r="C34" i="3"/>
  <c r="C32" i="3"/>
  <c r="C29" i="3"/>
  <c r="C28" i="3" s="1"/>
  <c r="C26" i="3"/>
  <c r="C25" i="3" s="1"/>
  <c r="C22" i="3"/>
  <c r="C20" i="3"/>
  <c r="C17" i="3"/>
  <c r="C15" i="3"/>
  <c r="C13" i="3"/>
  <c r="H478" i="7"/>
  <c r="I478" i="7"/>
  <c r="J478" i="7"/>
  <c r="K478" i="7"/>
  <c r="L478" i="7"/>
  <c r="M478" i="7"/>
  <c r="H476" i="7"/>
  <c r="I476" i="7"/>
  <c r="J476" i="7"/>
  <c r="K476" i="7"/>
  <c r="L476" i="7"/>
  <c r="M476" i="7"/>
  <c r="B12" i="5"/>
  <c r="J391" i="7"/>
  <c r="J7" i="7" s="1"/>
  <c r="K391" i="7"/>
  <c r="K7" i="7" s="1"/>
  <c r="L391" i="7"/>
  <c r="L7" i="7" s="1"/>
  <c r="M391" i="7"/>
  <c r="M7" i="7" s="1"/>
  <c r="I391" i="7"/>
  <c r="I7" i="7" s="1"/>
  <c r="J248" i="7"/>
  <c r="K248" i="7"/>
  <c r="L248" i="7"/>
  <c r="M248" i="7"/>
  <c r="I248" i="7"/>
  <c r="J382" i="7"/>
  <c r="K382" i="7"/>
  <c r="L382" i="7"/>
  <c r="M382" i="7"/>
  <c r="I382" i="7"/>
  <c r="C49" i="3" l="1"/>
  <c r="C104" i="3"/>
  <c r="C103" i="3" s="1"/>
  <c r="C59" i="3"/>
  <c r="C12" i="3"/>
  <c r="C31" i="3"/>
  <c r="J16" i="7"/>
  <c r="K16" i="7"/>
  <c r="L16" i="7"/>
  <c r="M16" i="7"/>
  <c r="I16" i="7"/>
  <c r="J174" i="7"/>
  <c r="K174" i="7"/>
  <c r="L174" i="7"/>
  <c r="M174" i="7"/>
  <c r="I174" i="7"/>
  <c r="J126" i="7"/>
  <c r="K126" i="7"/>
  <c r="L126" i="7"/>
  <c r="M126" i="7"/>
  <c r="I126" i="7"/>
  <c r="J76" i="7"/>
  <c r="K76" i="7"/>
  <c r="L76" i="7"/>
  <c r="M76" i="7"/>
  <c r="I76" i="7"/>
  <c r="C48" i="3" l="1"/>
  <c r="C47" i="3" s="1"/>
  <c r="C11" i="3"/>
  <c r="E62" i="7"/>
  <c r="E61" i="7" s="1"/>
  <c r="E299" i="7" l="1"/>
  <c r="E293" i="7" s="1"/>
  <c r="E292" i="7" s="1"/>
  <c r="E291" i="7" s="1"/>
  <c r="E436" i="7"/>
  <c r="E431" i="7" s="1"/>
  <c r="E430" i="7" s="1"/>
  <c r="M291" i="7" l="1"/>
  <c r="L291" i="7"/>
  <c r="E290" i="7"/>
  <c r="E289" i="7" s="1"/>
  <c r="K291" i="7"/>
  <c r="E429" i="7"/>
  <c r="J351" i="7"/>
  <c r="E360" i="7"/>
  <c r="E367" i="7"/>
  <c r="J387" i="7"/>
  <c r="K387" i="7"/>
  <c r="L387" i="7"/>
  <c r="M387" i="7"/>
  <c r="I387" i="7"/>
  <c r="E151" i="7"/>
  <c r="L149" i="7"/>
  <c r="K149" i="7"/>
  <c r="J149" i="7"/>
  <c r="I149" i="7"/>
  <c r="J136" i="7"/>
  <c r="K136" i="7"/>
  <c r="L136" i="7"/>
  <c r="M136" i="7"/>
  <c r="E138" i="7"/>
  <c r="E146" i="7"/>
  <c r="E145" i="7" s="1"/>
  <c r="I116" i="7"/>
  <c r="J188" i="7"/>
  <c r="K188" i="7"/>
  <c r="L188" i="7"/>
  <c r="M188" i="7"/>
  <c r="E210" i="7"/>
  <c r="E203" i="7"/>
  <c r="E199" i="7"/>
  <c r="J341" i="7"/>
  <c r="K341" i="7"/>
  <c r="L341" i="7"/>
  <c r="M341" i="7"/>
  <c r="J168" i="7"/>
  <c r="K168" i="7"/>
  <c r="L168" i="7"/>
  <c r="M168" i="7"/>
  <c r="E282" i="7"/>
  <c r="E264" i="7"/>
  <c r="E263" i="7" s="1"/>
  <c r="J103" i="7"/>
  <c r="K103" i="7"/>
  <c r="L103" i="7"/>
  <c r="M103" i="7"/>
  <c r="J89" i="7"/>
  <c r="K89" i="7"/>
  <c r="L89" i="7"/>
  <c r="M89" i="7"/>
  <c r="K83" i="7"/>
  <c r="L83" i="7"/>
  <c r="M83" i="7"/>
  <c r="J83" i="7"/>
  <c r="J69" i="7"/>
  <c r="K69" i="7"/>
  <c r="L69" i="7"/>
  <c r="M69" i="7"/>
  <c r="J63" i="7"/>
  <c r="J9" i="7" s="1"/>
  <c r="K63" i="7"/>
  <c r="K9" i="7" s="1"/>
  <c r="L63" i="7"/>
  <c r="L9" i="7" s="1"/>
  <c r="M63" i="7"/>
  <c r="M9" i="7" s="1"/>
  <c r="L54" i="7"/>
  <c r="M54" i="7"/>
  <c r="K54" i="7"/>
  <c r="J54" i="7"/>
  <c r="J23" i="7"/>
  <c r="M324" i="7" l="1"/>
  <c r="L324" i="7"/>
  <c r="K324" i="7"/>
  <c r="J324" i="7"/>
  <c r="J6" i="7"/>
  <c r="E262" i="7"/>
  <c r="E137" i="7"/>
  <c r="E353" i="7"/>
  <c r="M351" i="7"/>
  <c r="M6" i="7" s="1"/>
  <c r="L351" i="7"/>
  <c r="L6" i="7" s="1"/>
  <c r="M149" i="7"/>
  <c r="E198" i="7"/>
  <c r="E189" i="7" s="1"/>
  <c r="J262" i="7"/>
  <c r="E453" i="7"/>
  <c r="J236" i="7"/>
  <c r="E238" i="7"/>
  <c r="J116" i="7"/>
  <c r="J5" i="7" s="1"/>
  <c r="K116" i="7"/>
  <c r="K5" i="7" s="1"/>
  <c r="L116" i="7"/>
  <c r="L5" i="7" s="1"/>
  <c r="M116" i="7"/>
  <c r="E15" i="7"/>
  <c r="E14" i="7" s="1"/>
  <c r="E45" i="7"/>
  <c r="E37" i="7"/>
  <c r="E31" i="7"/>
  <c r="E26" i="7"/>
  <c r="E352" i="7" l="1"/>
  <c r="G353" i="7"/>
  <c r="L262" i="7"/>
  <c r="K262" i="7"/>
  <c r="E187" i="7"/>
  <c r="E12" i="7" s="1"/>
  <c r="M262" i="7"/>
  <c r="E452" i="7"/>
  <c r="E409" i="7" s="1"/>
  <c r="M5" i="7"/>
  <c r="E25" i="7"/>
  <c r="E24" i="7" s="1"/>
  <c r="E23" i="7" s="1"/>
  <c r="K23" i="7" s="1"/>
  <c r="M23" i="7"/>
  <c r="L23" i="7"/>
  <c r="E351" i="7" l="1"/>
  <c r="G352" i="7"/>
  <c r="J291" i="7"/>
  <c r="J4" i="7" s="1"/>
  <c r="K351" i="7" l="1"/>
  <c r="K6" i="7" s="1"/>
  <c r="G351" i="7"/>
  <c r="E186" i="7"/>
  <c r="E13" i="7"/>
  <c r="J8" i="7"/>
  <c r="J10" i="7"/>
  <c r="K236" i="7"/>
  <c r="K4" i="7" s="1"/>
  <c r="L236" i="7"/>
  <c r="L4" i="7" s="1"/>
  <c r="M236" i="7"/>
  <c r="M4" i="7" s="1"/>
  <c r="I136" i="7"/>
  <c r="L8" i="7" l="1"/>
  <c r="L10" i="7"/>
  <c r="K8" i="7"/>
  <c r="K10" i="7"/>
  <c r="M10" i="7"/>
  <c r="M8" i="7"/>
  <c r="C10" i="3"/>
  <c r="I168" i="7" l="1"/>
  <c r="I23" i="7" l="1"/>
  <c r="I54" i="7"/>
  <c r="I63" i="7"/>
  <c r="I9" i="7" s="1"/>
  <c r="I69" i="7"/>
  <c r="I83" i="7"/>
  <c r="I103" i="7"/>
  <c r="I188" i="7"/>
  <c r="I236" i="7"/>
  <c r="I262" i="7"/>
  <c r="I291" i="7"/>
  <c r="I341" i="7"/>
  <c r="I324" i="7" l="1"/>
  <c r="I4" i="7"/>
  <c r="I89" i="7"/>
  <c r="I5" i="7" s="1"/>
  <c r="I8" i="7" l="1"/>
  <c r="I351" i="7"/>
  <c r="I6" i="7" s="1"/>
  <c r="I10" i="7" s="1"/>
</calcChain>
</file>

<file path=xl/sharedStrings.xml><?xml version="1.0" encoding="utf-8"?>
<sst xmlns="http://schemas.openxmlformats.org/spreadsheetml/2006/main" count="785" uniqueCount="285">
  <si>
    <t>PRIHODI UKUPNO</t>
  </si>
  <si>
    <t>PRIHODI POSLOVANJA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</si>
  <si>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</si>
  <si>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</si>
  <si>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</si>
  <si>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</si>
  <si>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</si>
  <si>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</si>
  <si>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</si>
  <si>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</si>
  <si>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</si>
  <si>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</si>
  <si>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</si>
  <si>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</si>
  <si>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</si>
  <si>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</si>
  <si>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</si>
  <si>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</si>
  <si>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</si>
  <si>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</si>
  <si>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</si>
  <si>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</si>
  <si>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</si>
  <si>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</si>
  <si>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</si>
  <si>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</si>
  <si>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</si>
  <si>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</si>
  <si>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</si>
  <si>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</si>
  <si>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</si>
  <si>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</si>
  <si>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</si>
  <si>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</si>
  <si>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C) PRENESENI VIŠAK ILI PRENESENI MANJAK I VIŠEGODIŠNJI PLAN URAVNOTEŽENJA</t>
  </si>
  <si>
    <t>PROGRAM 1003</t>
  </si>
  <si>
    <t>MINIMALNI STANDARD U SREDNJEM ŠKOLSTVU I UČENIČKOM DOMU-MATERIJALNI I FINANCIJSKI RASHODI</t>
  </si>
  <si>
    <t>Aktivnost A100001</t>
  </si>
  <si>
    <t>Izvor financiranja 4.2.</t>
  </si>
  <si>
    <t>DECENTRALIZIRANA SREDSTVA - SŠ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</si>
  <si>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</si>
  <si>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</si>
  <si>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</si>
  <si>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</si>
  <si>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</si>
  <si>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</si>
  <si>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</si>
  <si>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Energija</t>
  </si>
  <si>
    <t>Sitni inventar i auto gume</t>
  </si>
  <si>
    <t>Službena, radna i zaštitna odjeća i obuća</t>
  </si>
  <si>
    <t>Rashodi za usluge</t>
  </si>
  <si>
    <t>Usluge telefona, 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</si>
  <si>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</si>
  <si>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</si>
  <si>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</si>
  <si>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</si>
  <si>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</si>
  <si>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</si>
  <si>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</si>
  <si>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</si>
  <si>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</si>
  <si>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</si>
  <si>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</si>
  <si>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</si>
  <si>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</si>
  <si>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</si>
  <si>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</si>
  <si>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Aktivnost A100002</t>
  </si>
  <si>
    <t>TEKUĆE INVESTICIJSKO ODRŽAVANJE-minimalni standard</t>
  </si>
  <si>
    <t>Materijal i dijelovi za tekuće i investicijsko održavanje</t>
  </si>
  <si>
    <t>Rahodi za usluge</t>
  </si>
  <si>
    <t>Usluge tekućeg i investicijskog održavanja</t>
  </si>
  <si>
    <t>Tekući projekt T100002</t>
  </si>
  <si>
    <t>ŽUPANIJSKA STRUČNA VIJEĆA</t>
  </si>
  <si>
    <t>Izvor 1.1.</t>
  </si>
  <si>
    <t>OPĆI PRIHODI I PRIMICI</t>
  </si>
  <si>
    <t>Tekući projekt T100003</t>
  </si>
  <si>
    <t>NATJECANJA</t>
  </si>
  <si>
    <t>Naknade za rad predstavničkih i izvršnih tijela, povjerenstava i slično</t>
  </si>
  <si>
    <t>Plaće za redovan rad</t>
  </si>
  <si>
    <t>Ostali rashodi za zaposlene</t>
  </si>
  <si>
    <t>Doprinosi za obvezno zdravstveno osiguranje</t>
  </si>
  <si>
    <t>Izvor 5.</t>
  </si>
  <si>
    <t>POMOĆI</t>
  </si>
  <si>
    <t>TEKUĆI PROJEKT T100041</t>
  </si>
  <si>
    <t>E-TEHNIČAR</t>
  </si>
  <si>
    <t>IZVOR 1.1.</t>
  </si>
  <si>
    <t>VLASTITI PRIHODI</t>
  </si>
  <si>
    <t>Doprinosi za mirovinsko osiguranje</t>
  </si>
  <si>
    <t>Službena i radna odjeća</t>
  </si>
  <si>
    <t>Naknade troškova osobama izvan radnog odnosa</t>
  </si>
  <si>
    <t>Zatezne kamate</t>
  </si>
  <si>
    <t>IZVOR 4.</t>
  </si>
  <si>
    <t>PRIHODI ZA POSEBNE NAMJENE</t>
  </si>
  <si>
    <t>IZVOR 4.M.</t>
  </si>
  <si>
    <t>PRIHODI ZA POSEBNE NAMJENE- SŠ</t>
  </si>
  <si>
    <t>IZVOR 5.</t>
  </si>
  <si>
    <t xml:space="preserve">IZVOR 5.L. </t>
  </si>
  <si>
    <t>POMOĆI-SŠ</t>
  </si>
  <si>
    <t>IZVOR 6.</t>
  </si>
  <si>
    <t>DONACIJE</t>
  </si>
  <si>
    <t>IZVOR 6.4.</t>
  </si>
  <si>
    <t>DONACIJE-SŠ</t>
  </si>
  <si>
    <t>POMOĆI - SŠ</t>
  </si>
  <si>
    <t>doprinosi za mirovinsko osiguranje</t>
  </si>
  <si>
    <t xml:space="preserve">tekući projekt T100009 </t>
  </si>
  <si>
    <t>OPREMA ŠKOLA</t>
  </si>
  <si>
    <t>Uredska oprema i namještaj</t>
  </si>
  <si>
    <t>oprema za održavanje i zaštitu</t>
  </si>
  <si>
    <t>Knjige</t>
  </si>
  <si>
    <t>TEKUĆI PROJEKT T100018</t>
  </si>
  <si>
    <t>PROGRAM ERASMUS</t>
  </si>
  <si>
    <t>POMOĆI SŠ</t>
  </si>
  <si>
    <t xml:space="preserve">IZVOR 3.4. </t>
  </si>
  <si>
    <t>VLASTITI PRIHODI - SŠ</t>
  </si>
  <si>
    <t>IZVOR 5.T.</t>
  </si>
  <si>
    <t>TEKUĆI PROJEKT T100054</t>
  </si>
  <si>
    <t>PRSTEN POTPORE - V</t>
  </si>
  <si>
    <t xml:space="preserve">IZVOR 3.6. </t>
  </si>
  <si>
    <t>VLASTITI PRIHODI-PRENESENI VIŠAK PRIHODA-SŠ</t>
  </si>
  <si>
    <t>knjige</t>
  </si>
  <si>
    <t>IZVOR 5.S.</t>
  </si>
  <si>
    <t>EU POMOĆI-SŠ</t>
  </si>
  <si>
    <t xml:space="preserve">RAZDJEL 000 </t>
  </si>
  <si>
    <t>PRIHODI</t>
  </si>
  <si>
    <t xml:space="preserve">Glava 000002 </t>
  </si>
  <si>
    <t>PRIHODI PRORAČUNSKIH KORISNIKA IZVAN ŽUPANIJSKOG PRORAČUNA</t>
  </si>
  <si>
    <t>VLASTITI PRIHODI-SŠ</t>
  </si>
  <si>
    <t>Kamate na oročena sredstva i depozite po viđenju</t>
  </si>
  <si>
    <t>Ostali nespomenuti prihodi</t>
  </si>
  <si>
    <t>Prihodi od pruženih usluga</t>
  </si>
  <si>
    <t>Višak prihoda</t>
  </si>
  <si>
    <t>PRIHODI ZA POSEBNE NAMJENE-SŠ</t>
  </si>
  <si>
    <t>Tekuće pomoći od institucija i tijela EU</t>
  </si>
  <si>
    <t>Pomoći proračunskim korisnicima iz proračuna koji im nije nadležan</t>
  </si>
  <si>
    <t>Tekuće pomoći temeljem prijenosa EU sredstava</t>
  </si>
  <si>
    <t>Tekući prijenosi između proračunskih korisnika istog proračuna temeljem prijenosa EU sredstava</t>
  </si>
  <si>
    <t>Tekuće donacije</t>
  </si>
  <si>
    <t>MINIS. ZNANOST., OBRAZOVANJA I SPORTA-EFS-III</t>
  </si>
  <si>
    <t>Komunikacijska oprema</t>
  </si>
  <si>
    <t>Poslovni objekti</t>
  </si>
  <si>
    <t>Plaće za prekovremeni rad</t>
  </si>
  <si>
    <t>Dodatna ulaganja na građevinskim objektima</t>
  </si>
  <si>
    <t>naknade troškova zaposlenima</t>
  </si>
  <si>
    <t>Plaće(Bruto)</t>
  </si>
  <si>
    <t>Doprinosi na plaće</t>
  </si>
  <si>
    <t>Rashodi za nabavu proizvedene dugotrajne imovine</t>
  </si>
  <si>
    <t>Knjige, umjetnička djela i ostale izložbene vrijednosti</t>
  </si>
  <si>
    <t>Ostali nespomenuti rashodi psolovanja</t>
  </si>
  <si>
    <t>Postrojenja i oprema</t>
  </si>
  <si>
    <t>Rashodi za dodatna ulaganja na nefinancijskoj imovini</t>
  </si>
  <si>
    <t>građevinski objekti</t>
  </si>
  <si>
    <t>prihodi poslovanja</t>
  </si>
  <si>
    <t>prihodi od imovine</t>
  </si>
  <si>
    <t>prihodi od financijske imovine</t>
  </si>
  <si>
    <t>prihodi od upravnih i administrativnih pristojbi</t>
  </si>
  <si>
    <t>prihodi po posebnim propisima</t>
  </si>
  <si>
    <t>prihodi od prodaje proizvoda</t>
  </si>
  <si>
    <t>Vlastiti izvori</t>
  </si>
  <si>
    <t>Rezultat poslovanja</t>
  </si>
  <si>
    <t>Višak/manjak prihoda</t>
  </si>
  <si>
    <t>pomoći iz inozemstva i od subjekata unutar općeg proračuna</t>
  </si>
  <si>
    <t>pomoći od međunarodnih organizacija te institucija tijela EU</t>
  </si>
  <si>
    <t>Pomoći proračunskih korisnika iz proračuna koji im nije nadležan</t>
  </si>
  <si>
    <t>Pomoći temeljem prijenosa EU sredstava</t>
  </si>
  <si>
    <t>pomoći između proračunskih korisnika istog proračuna</t>
  </si>
  <si>
    <t>donacije od pravnih i fizičkih osoba</t>
  </si>
  <si>
    <t>Kapitalne pomoći proračunskim korisnicima iz proračuna koji im nije nadležan</t>
  </si>
  <si>
    <t>09 Obrazovanje</t>
  </si>
  <si>
    <t>092 Srednjoškolsko obrazovanje</t>
  </si>
  <si>
    <t>096 Dodatne usluge u obrazovanju</t>
  </si>
  <si>
    <t>Prihodi iz proračuna</t>
  </si>
  <si>
    <t>prihodi iz nadležnog proračuna i od HZZO-a temeljem ugovornih obveza</t>
  </si>
  <si>
    <t>Prihodi iz nadležnog proračuna za financiranje rashoda poslovanja</t>
  </si>
  <si>
    <t>IZVOR 4.2.</t>
  </si>
  <si>
    <t>MINIS.ZNANOST., OBRAZOVANJA I SPORTA-EFS-III</t>
  </si>
  <si>
    <t>PRIHODI IZ PRORAČUNA</t>
  </si>
  <si>
    <t>Rashodi ukupno (3+4)</t>
  </si>
  <si>
    <t>Ukupno</t>
  </si>
  <si>
    <t>098 Usluge obrazovanja koje nisu drugdje svrstane</t>
  </si>
  <si>
    <t xml:space="preserve">program 1001 </t>
  </si>
  <si>
    <t>Pojačani standard u školstvu</t>
  </si>
  <si>
    <t>Materijal i sirovine</t>
  </si>
  <si>
    <t>Naknade građanima i kućanstvima u naravi</t>
  </si>
  <si>
    <t>Ostale naknade građanima i kućanstvima iz proračuna</t>
  </si>
  <si>
    <t>Naknade građanima i kućanstvima na temelju osiguranja i druge naknade</t>
  </si>
  <si>
    <t>Ostali rashodi</t>
  </si>
  <si>
    <t>Tekuće pomoći proračunu iz drugih proračuna</t>
  </si>
  <si>
    <t>Pomoći proračunu iz drugih proračuna i izvanproračunskim korisnicima</t>
  </si>
  <si>
    <t>Doprinosi za obvezno osiguranje  u slučaju nezaposlenosti</t>
  </si>
  <si>
    <t>Troškovi sudskih postupaka</t>
  </si>
  <si>
    <t>Tekuće donacije u naravi</t>
  </si>
  <si>
    <t>TEKUĆI PROJEKT T100001</t>
  </si>
  <si>
    <t>PRSTEN POTPORE - VI</t>
  </si>
  <si>
    <t>TEKUĆI PROJEKT T100055</t>
  </si>
  <si>
    <t>PRSTEN POTPORE - VII</t>
  </si>
  <si>
    <t>UKUPNO</t>
  </si>
  <si>
    <t>ZBROJ 92</t>
  </si>
  <si>
    <t>TEKUĆI PROJEKT T100058</t>
  </si>
  <si>
    <t>Brojčana oznaka i naziv</t>
  </si>
  <si>
    <t>RASHODI POSLOVANJA PREMA IZVORIMA FINANCIRANJA</t>
  </si>
  <si>
    <t>PRIHODI POSLOVANJA PREMA IZVORIMA FINANCIRANJA</t>
  </si>
  <si>
    <t>1.1. Opći prihodi i primici</t>
  </si>
  <si>
    <t>5.L. Pomoći</t>
  </si>
  <si>
    <t>3.4. Vlastiti prihodi</t>
  </si>
  <si>
    <t>4.2. Decentralizirana sredstva</t>
  </si>
  <si>
    <t>3.6. Vlastiti prihodi - preneseni višak prihoda</t>
  </si>
  <si>
    <t>6.4. Donacije</t>
  </si>
  <si>
    <t>4.M. Prihodi za posebne namjene</t>
  </si>
  <si>
    <t>Plan 2025.</t>
  </si>
  <si>
    <t>Aktivnost A100003</t>
  </si>
  <si>
    <t>Energenti</t>
  </si>
  <si>
    <t>Tekući projekt T100040</t>
  </si>
  <si>
    <t>Stručno usavršavanje djelatnika u školstvu</t>
  </si>
  <si>
    <t>izvor 5.T.</t>
  </si>
  <si>
    <t>Plaće (bruto)</t>
  </si>
  <si>
    <t>program 1002</t>
  </si>
  <si>
    <t>KAPITALNO ULAGANJE</t>
  </si>
  <si>
    <t>TEKUĆI PROJEKT T100016</t>
  </si>
  <si>
    <t>KNJIGE ZA ŠKOLSKU KNJIŽNICU</t>
  </si>
  <si>
    <t>ostali rashodi</t>
  </si>
  <si>
    <t>tekuće donacije</t>
  </si>
  <si>
    <t>tekuće donacije u novcu</t>
  </si>
  <si>
    <t>uređaji, strojevi i oprema za ostale namjene</t>
  </si>
  <si>
    <t>Kapitalni prijenosi između proračunskih korisnika istog proračuna temeljem prijenosa EU sredstava</t>
  </si>
  <si>
    <t>IZVRŠENJE 2023.</t>
  </si>
  <si>
    <t>TEKUĆI PLAN 2024.</t>
  </si>
  <si>
    <t>PLAN 2025.</t>
  </si>
  <si>
    <t>PROJEKCIJA 2026</t>
  </si>
  <si>
    <t>PROJEKCIJA 2027.</t>
  </si>
  <si>
    <t>ADMINISTRATIVNO, TEHNIČKO I STRUČNO OSOBLJE</t>
  </si>
  <si>
    <t xml:space="preserve">Aktivnost A100002 </t>
  </si>
  <si>
    <t xml:space="preserve">B. RAČUN FINANCIRANJA </t>
  </si>
  <si>
    <t>RAČUN FINANCIRANJA PREMA EKONOMSKOJ KLASIFIKACIJI</t>
  </si>
  <si>
    <t>Razred/ skupina</t>
  </si>
  <si>
    <t>Naziv</t>
  </si>
  <si>
    <t>Primici od financijske imovine i zaduživanja</t>
  </si>
  <si>
    <t>Primici od zaduživanja</t>
  </si>
  <si>
    <t>…</t>
  </si>
  <si>
    <t>Izdaci za financijsku imovinu i otplate zajmova</t>
  </si>
  <si>
    <t>Izdaci za otplatu glavnice primljenih kredita i zajmova</t>
  </si>
  <si>
    <t>RAČUN FINANCIRANJA PREMA IZVORIMA FINANCIRANJA</t>
  </si>
  <si>
    <t>UKUPNO PRIMICI</t>
  </si>
  <si>
    <t>1 Opći prihodi i primici</t>
  </si>
  <si>
    <t xml:space="preserve">  11 Opći prihodi i primici</t>
  </si>
  <si>
    <t>8 Namjenski primici od financijske imovine i zaduživanja</t>
  </si>
  <si>
    <t xml:space="preserve">  81 Namjenski primici od financijske imovine i zaduživanja</t>
  </si>
  <si>
    <t>UKUPNO IZDACI</t>
  </si>
  <si>
    <t>3 Vlastiti prihodi</t>
  </si>
  <si>
    <t xml:space="preserve">  31 Vlastiti prihodi</t>
  </si>
  <si>
    <t>Plan 2025</t>
  </si>
  <si>
    <t>097 Istraživanje i razvoj obrazovanja</t>
  </si>
  <si>
    <t>Ostali nespomenuti prihodi poslovanja</t>
  </si>
  <si>
    <t>premije osiguranja</t>
  </si>
  <si>
    <t>zatezne kamate</t>
  </si>
  <si>
    <t>Ostali građevinski objekti</t>
  </si>
  <si>
    <t>Razdjel 004</t>
  </si>
  <si>
    <t>Upravni odjel za odgoj i obrazovanje</t>
  </si>
  <si>
    <t>Glava 004003</t>
  </si>
  <si>
    <t>Srednje školstvo</t>
  </si>
  <si>
    <t>Glava 004004</t>
  </si>
  <si>
    <t>Školstvo - ostale izvan decentralizirane funkcije</t>
  </si>
  <si>
    <t>Glava 004008</t>
  </si>
  <si>
    <t>Osnovne i srednje škole izvan županijskog proračuna</t>
  </si>
  <si>
    <t>Programi srednjih škola izvan županijskog proračuna</t>
  </si>
  <si>
    <t>TEKUĆI PROJEKT T100023</t>
  </si>
  <si>
    <t>Opskrba besplatnim zalihama menstrualnih higijenskih potrepština</t>
  </si>
  <si>
    <t>I. REBALANS ZA 2025. GODINU SREDNJE ŠKOLE DUGO SELO</t>
  </si>
  <si>
    <t>Smanjenje/povećanje</t>
  </si>
  <si>
    <t>Tekući plan 2025</t>
  </si>
  <si>
    <t>5.P. Europski socijalni fond plus</t>
  </si>
  <si>
    <t>5 Pomoći</t>
  </si>
  <si>
    <t>6 Donacije</t>
  </si>
  <si>
    <t>4 Prihodi za posebne namjene</t>
  </si>
  <si>
    <t>IZVOR 5.P.</t>
  </si>
  <si>
    <t>EUROPSKI SOCIJALNI FOND PLUS</t>
  </si>
  <si>
    <t>TEKUĆI PROJEKT T100060</t>
  </si>
  <si>
    <t>POMOĆNICI U NASTAVI - ZAGREBAČKA ŽUPANIJA</t>
  </si>
  <si>
    <t>program 1003</t>
  </si>
  <si>
    <t>TEKUĆE I INVESTICIJSKO ODRŽAVANJE U ŠKOLSTVU</t>
  </si>
  <si>
    <t xml:space="preserve">Izvor 5.L. </t>
  </si>
  <si>
    <t>Pomoći - SŠ</t>
  </si>
  <si>
    <t>Tekući projekt T100019</t>
  </si>
  <si>
    <t>Nabava udžbenika za učenike</t>
  </si>
  <si>
    <t>Naknada građanima i kućanstvima na temelju osiguranja i druge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</si>
</sst>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#,##0.00\ [$EUR]"/>
    <numFmt numFmtId="165" formatCode="_-* #,##0.00\ [$€-1]_-;\-* #,##0.00\ [$€-1]_-;_-* &quot;-&quot;??\ [$€-1]_-;_-@_-"/>
    <numFmt numFmtId="166" formatCode="#,##0.00\ [$€-1]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" fillId="0" borderId="0" xfId="0" applyFont="1"/>
    <xf numFmtId="0" fontId="0" fillId="2" borderId="0" xfId="0" applyFill="1"/>
    <xf numFmtId="0" fontId="9" fillId="2" borderId="4" xfId="0" applyFont="1" applyFill="1" applyBorder="1" applyAlignment="1">
      <alignment horizontal="left" vertical="center" wrapText="1"/>
    </xf>
    <xf numFmtId="0" fontId="16" fillId="2" borderId="0" xfId="0" applyFont="1" applyFill="1"/>
    <xf numFmtId="0" fontId="19" fillId="7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44" fontId="6" fillId="4" borderId="3" xfId="0" applyNumberFormat="1" applyFont="1" applyFill="1" applyBorder="1" applyAlignment="1">
      <alignment horizontal="center" vertical="center" wrapText="1"/>
    </xf>
    <xf numFmtId="44" fontId="9" fillId="2" borderId="3" xfId="0" applyNumberFormat="1" applyFont="1" applyFill="1" applyBorder="1" applyAlignment="1">
      <alignment horizontal="left" vertical="center" wrapText="1"/>
    </xf>
    <xf numFmtId="44" fontId="9" fillId="2" borderId="3" xfId="0" applyNumberFormat="1" applyFont="1" applyFill="1" applyBorder="1" applyAlignment="1">
      <alignment vertical="center" wrapText="1"/>
    </xf>
    <xf numFmtId="44" fontId="2" fillId="0" borderId="0" xfId="0" applyNumberFormat="1" applyFont="1" applyAlignment="1">
      <alignment horizontal="center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20" fillId="0" borderId="3" xfId="0" applyFont="1" applyBorder="1"/>
    <xf numFmtId="164" fontId="3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left" vertical="center" wrapText="1"/>
    </xf>
    <xf numFmtId="165" fontId="0" fillId="0" borderId="0" xfId="0" applyNumberFormat="1"/>
    <xf numFmtId="165" fontId="3" fillId="2" borderId="6" xfId="0" applyNumberFormat="1" applyFont="1" applyFill="1" applyBorder="1" applyAlignment="1">
      <alignment horizontal="right"/>
    </xf>
    <xf numFmtId="165" fontId="3" fillId="2" borderId="7" xfId="0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165" fontId="3" fillId="2" borderId="4" xfId="0" applyNumberFormat="1" applyFont="1" applyFill="1" applyBorder="1" applyAlignment="1">
      <alignment horizontal="right"/>
    </xf>
    <xf numFmtId="165" fontId="1" fillId="0" borderId="0" xfId="0" applyNumberFormat="1" applyFont="1"/>
    <xf numFmtId="165" fontId="0" fillId="2" borderId="0" xfId="0" applyNumberFormat="1" applyFill="1"/>
    <xf numFmtId="165" fontId="16" fillId="2" borderId="0" xfId="0" applyNumberFormat="1" applyFont="1" applyFill="1"/>
    <xf numFmtId="165" fontId="18" fillId="2" borderId="6" xfId="0" applyNumberFormat="1" applyFont="1" applyFill="1" applyBorder="1" applyAlignment="1">
      <alignment horizontal="right"/>
    </xf>
    <xf numFmtId="165" fontId="18" fillId="2" borderId="7" xfId="0" applyNumberFormat="1" applyFont="1" applyFill="1" applyBorder="1" applyAlignment="1">
      <alignment horizontal="right"/>
    </xf>
    <xf numFmtId="165" fontId="17" fillId="0" borderId="0" xfId="0" applyNumberFormat="1" applyFont="1"/>
    <xf numFmtId="165" fontId="17" fillId="2" borderId="0" xfId="0" applyNumberFormat="1" applyFont="1" applyFill="1"/>
    <xf numFmtId="0" fontId="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5" fontId="3" fillId="2" borderId="3" xfId="0" applyNumberFormat="1" applyFont="1" applyFill="1" applyBorder="1" applyAlignment="1">
      <alignment horizontal="right"/>
    </xf>
    <xf numFmtId="165" fontId="6" fillId="7" borderId="3" xfId="0" applyNumberFormat="1" applyFont="1" applyFill="1" applyBorder="1" applyAlignment="1">
      <alignment horizontal="right"/>
    </xf>
    <xf numFmtId="165" fontId="6" fillId="5" borderId="3" xfId="0" applyNumberFormat="1" applyFont="1" applyFill="1" applyBorder="1" applyAlignment="1">
      <alignment horizontal="right"/>
    </xf>
    <xf numFmtId="165" fontId="2" fillId="0" borderId="0" xfId="0" applyNumberFormat="1" applyFont="1" applyAlignment="1">
      <alignment horizontal="center" vertical="center" wrapText="1"/>
    </xf>
    <xf numFmtId="165" fontId="6" fillId="4" borderId="3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5" borderId="4" xfId="0" applyNumberFormat="1" applyFont="1" applyFill="1" applyBorder="1" applyAlignment="1">
      <alignment horizontal="right"/>
    </xf>
    <xf numFmtId="165" fontId="3" fillId="5" borderId="3" xfId="0" applyNumberFormat="1" applyFont="1" applyFill="1" applyBorder="1" applyAlignment="1">
      <alignment horizontal="right"/>
    </xf>
    <xf numFmtId="165" fontId="18" fillId="2" borderId="0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 wrapText="1"/>
    </xf>
    <xf numFmtId="165" fontId="3" fillId="2" borderId="0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165" fontId="6" fillId="6" borderId="3" xfId="0" applyNumberFormat="1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left" vertical="center" wrapText="1"/>
    </xf>
    <xf numFmtId="165" fontId="3" fillId="5" borderId="4" xfId="0" applyNumberFormat="1" applyFont="1" applyFill="1" applyBorder="1" applyAlignment="1">
      <alignment horizontal="right"/>
    </xf>
    <xf numFmtId="165" fontId="6" fillId="6" borderId="4" xfId="0" applyNumberFormat="1" applyFont="1" applyFill="1" applyBorder="1" applyAlignment="1">
      <alignment horizontal="right"/>
    </xf>
    <xf numFmtId="166" fontId="0" fillId="0" borderId="0" xfId="0" applyNumberFormat="1" applyAlignment="1">
      <alignment horizontal="right"/>
    </xf>
    <xf numFmtId="165" fontId="6" fillId="3" borderId="3" xfId="0" applyNumberFormat="1" applyFont="1" applyFill="1" applyBorder="1" applyAlignment="1">
      <alignment horizontal="right"/>
    </xf>
    <xf numFmtId="165" fontId="22" fillId="2" borderId="4" xfId="0" applyNumberFormat="1" applyFont="1" applyFill="1" applyBorder="1" applyAlignment="1">
      <alignment horizontal="right" wrapText="1"/>
    </xf>
    <xf numFmtId="0" fontId="0" fillId="2" borderId="0" xfId="0" applyFont="1" applyFill="1"/>
    <xf numFmtId="166" fontId="0" fillId="0" borderId="0" xfId="0" applyNumberFormat="1"/>
    <xf numFmtId="166" fontId="17" fillId="0" borderId="0" xfId="0" applyNumberFormat="1" applyFont="1"/>
    <xf numFmtId="166" fontId="16" fillId="0" borderId="0" xfId="0" applyNumberFormat="1" applyFont="1"/>
    <xf numFmtId="0" fontId="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6" fillId="8" borderId="3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6" fillId="12" borderId="3" xfId="0" applyFont="1" applyFill="1" applyBorder="1" applyAlignment="1">
      <alignment horizontal="right"/>
    </xf>
    <xf numFmtId="0" fontId="0" fillId="13" borderId="3" xfId="0" applyFill="1" applyBorder="1" applyAlignment="1">
      <alignment horizontal="right"/>
    </xf>
    <xf numFmtId="165" fontId="6" fillId="4" borderId="1" xfId="0" quotePrefix="1" applyNumberFormat="1" applyFont="1" applyFill="1" applyBorder="1" applyAlignment="1">
      <alignment horizontal="right"/>
    </xf>
    <xf numFmtId="165" fontId="6" fillId="3" borderId="1" xfId="0" quotePrefix="1" applyNumberFormat="1" applyFont="1" applyFill="1" applyBorder="1" applyAlignment="1">
      <alignment horizontal="right"/>
    </xf>
    <xf numFmtId="165" fontId="6" fillId="0" borderId="3" xfId="0" applyNumberFormat="1" applyFont="1" applyBorder="1" applyAlignment="1">
      <alignment horizontal="right"/>
    </xf>
    <xf numFmtId="165" fontId="11" fillId="3" borderId="1" xfId="0" applyNumberFormat="1" applyFont="1" applyFill="1" applyBorder="1" applyAlignment="1">
      <alignment horizontal="left" vertical="center"/>
    </xf>
    <xf numFmtId="165" fontId="9" fillId="3" borderId="2" xfId="0" applyNumberFormat="1" applyFont="1" applyFill="1" applyBorder="1" applyAlignment="1">
      <alignment vertical="center"/>
    </xf>
    <xf numFmtId="165" fontId="6" fillId="3" borderId="3" xfId="0" applyNumberFormat="1" applyFont="1" applyFill="1" applyBorder="1" applyAlignment="1">
      <alignment horizontal="right" wrapText="1"/>
    </xf>
    <xf numFmtId="165" fontId="4" fillId="0" borderId="0" xfId="0" applyNumberFormat="1" applyFont="1" applyAlignment="1">
      <alignment horizontal="center" vertical="center" wrapText="1"/>
    </xf>
    <xf numFmtId="165" fontId="3" fillId="0" borderId="0" xfId="0" applyNumberFormat="1" applyFont="1"/>
    <xf numFmtId="165" fontId="6" fillId="0" borderId="1" xfId="0" quotePrefix="1" applyNumberFormat="1" applyFont="1" applyBorder="1" applyAlignment="1">
      <alignment horizontal="left" wrapText="1"/>
    </xf>
    <xf numFmtId="165" fontId="6" fillId="0" borderId="2" xfId="0" quotePrefix="1" applyNumberFormat="1" applyFont="1" applyBorder="1" applyAlignment="1">
      <alignment horizontal="left" wrapText="1"/>
    </xf>
    <xf numFmtId="165" fontId="6" fillId="0" borderId="2" xfId="0" quotePrefix="1" applyNumberFormat="1" applyFont="1" applyBorder="1" applyAlignment="1">
      <alignment horizontal="center" wrapText="1"/>
    </xf>
    <xf numFmtId="165" fontId="6" fillId="0" borderId="2" xfId="0" quotePrefix="1" applyNumberFormat="1" applyFont="1" applyBorder="1" applyAlignment="1">
      <alignment horizontal="left"/>
    </xf>
    <xf numFmtId="165" fontId="6" fillId="2" borderId="3" xfId="0" applyNumberFormat="1" applyFont="1" applyFill="1" applyBorder="1" applyAlignment="1">
      <alignment horizontal="center" vertical="center" wrapText="1"/>
    </xf>
    <xf numFmtId="165" fontId="2" fillId="0" borderId="0" xfId="0" quotePrefix="1" applyNumberFormat="1" applyFont="1" applyAlignment="1">
      <alignment horizontal="center" vertical="center" wrapText="1"/>
    </xf>
    <xf numFmtId="165" fontId="7" fillId="0" borderId="0" xfId="0" quotePrefix="1" applyNumberFormat="1" applyFont="1" applyAlignment="1">
      <alignment horizontal="left" wrapText="1"/>
    </xf>
    <xf numFmtId="165" fontId="8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right"/>
    </xf>
    <xf numFmtId="165" fontId="1" fillId="13" borderId="3" xfId="0" applyNumberFormat="1" applyFont="1" applyFill="1" applyBorder="1" applyAlignment="1">
      <alignment horizontal="right"/>
    </xf>
    <xf numFmtId="0" fontId="1" fillId="9" borderId="3" xfId="0" applyFont="1" applyFill="1" applyBorder="1" applyAlignment="1">
      <alignment horizontal="right"/>
    </xf>
    <xf numFmtId="0" fontId="1" fillId="11" borderId="3" xfId="0" applyFont="1" applyFill="1" applyBorder="1"/>
    <xf numFmtId="0" fontId="1" fillId="10" borderId="3" xfId="0" applyFont="1" applyFill="1" applyBorder="1"/>
    <xf numFmtId="165" fontId="23" fillId="13" borderId="3" xfId="0" applyNumberFormat="1" applyFont="1" applyFill="1" applyBorder="1" applyAlignment="1">
      <alignment horizontal="right"/>
    </xf>
    <xf numFmtId="165" fontId="16" fillId="9" borderId="3" xfId="0" applyNumberFormat="1" applyFont="1" applyFill="1" applyBorder="1" applyAlignment="1">
      <alignment horizontal="right"/>
    </xf>
    <xf numFmtId="165" fontId="16" fillId="11" borderId="3" xfId="0" applyNumberFormat="1" applyFont="1" applyFill="1" applyBorder="1"/>
    <xf numFmtId="165" fontId="16" fillId="10" borderId="3" xfId="0" applyNumberFormat="1" applyFont="1" applyFill="1" applyBorder="1"/>
    <xf numFmtId="165" fontId="16" fillId="8" borderId="3" xfId="0" applyNumberFormat="1" applyFont="1" applyFill="1" applyBorder="1"/>
    <xf numFmtId="165" fontId="23" fillId="12" borderId="3" xfId="0" applyNumberFormat="1" applyFont="1" applyFill="1" applyBorder="1"/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 wrapText="1"/>
    </xf>
    <xf numFmtId="0" fontId="6" fillId="14" borderId="3" xfId="0" applyNumberFormat="1" applyFont="1" applyFill="1" applyBorder="1" applyAlignment="1" applyProtection="1">
      <alignment horizontal="left" vertical="center" wrapText="1"/>
    </xf>
    <xf numFmtId="165" fontId="6" fillId="14" borderId="4" xfId="0" applyNumberFormat="1" applyFont="1" applyFill="1" applyBorder="1" applyAlignment="1" applyProtection="1">
      <alignment horizontal="center" vertical="center" wrapText="1"/>
    </xf>
    <xf numFmtId="165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165" fontId="0" fillId="0" borderId="0" xfId="0" applyNumberFormat="1" applyBorder="1"/>
    <xf numFmtId="165" fontId="21" fillId="6" borderId="4" xfId="0" applyNumberFormat="1" applyFont="1" applyFill="1" applyBorder="1" applyAlignment="1">
      <alignment horizontal="right" vertical="center" wrapText="1"/>
    </xf>
    <xf numFmtId="165" fontId="21" fillId="2" borderId="4" xfId="0" applyNumberFormat="1" applyFont="1" applyFill="1" applyBorder="1" applyAlignment="1">
      <alignment horizontal="right" wrapText="1"/>
    </xf>
    <xf numFmtId="165" fontId="21" fillId="7" borderId="4" xfId="0" applyNumberFormat="1" applyFont="1" applyFill="1" applyBorder="1" applyAlignment="1">
      <alignment horizontal="right" wrapText="1"/>
    </xf>
    <xf numFmtId="165" fontId="21" fillId="5" borderId="4" xfId="0" applyNumberFormat="1" applyFont="1" applyFill="1" applyBorder="1" applyAlignment="1">
      <alignment horizontal="right" wrapText="1"/>
    </xf>
    <xf numFmtId="165" fontId="22" fillId="9" borderId="4" xfId="0" applyNumberFormat="1" applyFont="1" applyFill="1" applyBorder="1" applyAlignment="1">
      <alignment horizontal="right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center" vertical="center" wrapText="1"/>
    </xf>
    <xf numFmtId="0" fontId="10" fillId="2" borderId="3" xfId="0" quotePrefix="1" applyFont="1" applyFill="1" applyBorder="1" applyAlignment="1">
      <alignment horizontal="center" vertical="center"/>
    </xf>
    <xf numFmtId="0" fontId="24" fillId="11" borderId="8" xfId="0" applyFont="1" applyFill="1" applyBorder="1" applyAlignment="1">
      <alignment horizontal="right"/>
    </xf>
    <xf numFmtId="165" fontId="17" fillId="11" borderId="0" xfId="0" applyNumberFormat="1" applyFont="1" applyFill="1"/>
    <xf numFmtId="0" fontId="17" fillId="11" borderId="0" xfId="0" applyFont="1" applyFill="1"/>
    <xf numFmtId="0" fontId="24" fillId="9" borderId="8" xfId="0" applyFont="1" applyFill="1" applyBorder="1" applyAlignment="1">
      <alignment horizontal="right"/>
    </xf>
    <xf numFmtId="165" fontId="17" fillId="9" borderId="0" xfId="0" applyNumberFormat="1" applyFont="1" applyFill="1"/>
    <xf numFmtId="165" fontId="24" fillId="9" borderId="6" xfId="0" applyNumberFormat="1" applyFont="1" applyFill="1" applyBorder="1" applyAlignment="1">
      <alignment horizontal="right"/>
    </xf>
    <xf numFmtId="0" fontId="24" fillId="11" borderId="8" xfId="0" applyNumberFormat="1" applyFont="1" applyFill="1" applyBorder="1" applyAlignment="1">
      <alignment horizontal="right" wrapText="1"/>
    </xf>
    <xf numFmtId="0" fontId="24" fillId="8" borderId="8" xfId="0" applyFont="1" applyFill="1" applyBorder="1" applyAlignment="1">
      <alignment horizontal="right"/>
    </xf>
    <xf numFmtId="165" fontId="17" fillId="8" borderId="0" xfId="0" applyNumberFormat="1" applyFont="1" applyFill="1"/>
    <xf numFmtId="0" fontId="24" fillId="9" borderId="6" xfId="0" applyNumberFormat="1" applyFont="1" applyFill="1" applyBorder="1" applyAlignment="1">
      <alignment horizontal="right"/>
    </xf>
    <xf numFmtId="0" fontId="25" fillId="2" borderId="0" xfId="0" applyFont="1" applyFill="1"/>
    <xf numFmtId="0" fontId="18" fillId="14" borderId="8" xfId="0" applyFont="1" applyFill="1" applyBorder="1" applyAlignment="1">
      <alignment horizontal="right"/>
    </xf>
    <xf numFmtId="165" fontId="17" fillId="14" borderId="0" xfId="0" applyNumberFormat="1" applyFont="1" applyFill="1"/>
    <xf numFmtId="0" fontId="18" fillId="11" borderId="8" xfId="0" applyFont="1" applyFill="1" applyBorder="1" applyAlignment="1">
      <alignment horizontal="right"/>
    </xf>
    <xf numFmtId="0" fontId="17" fillId="10" borderId="0" xfId="0" applyFont="1" applyFill="1"/>
    <xf numFmtId="165" fontId="17" fillId="10" borderId="0" xfId="0" applyNumberFormat="1" applyFont="1" applyFill="1"/>
    <xf numFmtId="0" fontId="24" fillId="10" borderId="8" xfId="0" applyFont="1" applyFill="1" applyBorder="1" applyAlignment="1">
      <alignment horizontal="right"/>
    </xf>
    <xf numFmtId="0" fontId="17" fillId="9" borderId="0" xfId="0" applyFont="1" applyFill="1"/>
    <xf numFmtId="0" fontId="24" fillId="11" borderId="6" xfId="0" applyNumberFormat="1" applyFont="1" applyFill="1" applyBorder="1" applyAlignment="1">
      <alignment horizontal="right"/>
    </xf>
    <xf numFmtId="0" fontId="17" fillId="2" borderId="0" xfId="0" applyFont="1" applyFill="1"/>
    <xf numFmtId="0" fontId="6" fillId="17" borderId="3" xfId="0" applyFont="1" applyFill="1" applyBorder="1" applyAlignment="1">
      <alignment horizontal="right"/>
    </xf>
    <xf numFmtId="165" fontId="16" fillId="17" borderId="3" xfId="0" applyNumberFormat="1" applyFont="1" applyFill="1" applyBorder="1"/>
    <xf numFmtId="0" fontId="6" fillId="15" borderId="3" xfId="0" applyFont="1" applyFill="1" applyBorder="1" applyAlignment="1">
      <alignment horizontal="right"/>
    </xf>
    <xf numFmtId="165" fontId="16" fillId="15" borderId="3" xfId="0" applyNumberFormat="1" applyFont="1" applyFill="1" applyBorder="1"/>
    <xf numFmtId="0" fontId="3" fillId="2" borderId="0" xfId="0" applyFont="1" applyFill="1" applyBorder="1" applyAlignment="1">
      <alignment horizontal="left" vertical="center" wrapText="1"/>
    </xf>
    <xf numFmtId="44" fontId="11" fillId="2" borderId="3" xfId="0" applyNumberFormat="1" applyFont="1" applyFill="1" applyBorder="1" applyAlignment="1">
      <alignment horizontal="left" vertical="center" wrapText="1"/>
    </xf>
    <xf numFmtId="44" fontId="11" fillId="2" borderId="3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/>
    <xf numFmtId="0" fontId="0" fillId="0" borderId="0" xfId="0" applyAlignment="1"/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165" fontId="6" fillId="2" borderId="0" xfId="0" applyNumberFormat="1" applyFont="1" applyFill="1" applyBorder="1" applyAlignment="1">
      <alignment horizontal="right" wrapText="1"/>
    </xf>
    <xf numFmtId="165" fontId="6" fillId="4" borderId="3" xfId="0" applyNumberFormat="1" applyFont="1" applyFill="1" applyBorder="1" applyAlignment="1">
      <alignment horizontal="right" wrapText="1"/>
    </xf>
    <xf numFmtId="165" fontId="6" fillId="2" borderId="3" xfId="0" applyNumberFormat="1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left" vertical="center"/>
    </xf>
    <xf numFmtId="165" fontId="21" fillId="2" borderId="3" xfId="0" applyNumberFormat="1" applyFont="1" applyFill="1" applyBorder="1" applyAlignment="1">
      <alignment horizontal="right" wrapText="1"/>
    </xf>
    <xf numFmtId="165" fontId="3" fillId="2" borderId="3" xfId="0" applyNumberFormat="1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left" vertical="center" wrapText="1"/>
    </xf>
    <xf numFmtId="165" fontId="6" fillId="2" borderId="7" xfId="0" applyNumberFormat="1" applyFont="1" applyFill="1" applyBorder="1" applyAlignment="1">
      <alignment horizontal="right" wrapText="1"/>
    </xf>
    <xf numFmtId="0" fontId="6" fillId="2" borderId="3" xfId="0" applyFont="1" applyFill="1" applyBorder="1" applyAlignment="1">
      <alignment vertical="center" wrapText="1"/>
    </xf>
    <xf numFmtId="0" fontId="11" fillId="18" borderId="3" xfId="0" applyFont="1" applyFill="1" applyBorder="1" applyAlignment="1">
      <alignment horizontal="left" vertical="center" wrapText="1"/>
    </xf>
    <xf numFmtId="44" fontId="11" fillId="18" borderId="3" xfId="0" applyNumberFormat="1" applyFont="1" applyFill="1" applyBorder="1" applyAlignment="1">
      <alignment horizontal="left" vertical="center" wrapText="1"/>
    </xf>
    <xf numFmtId="165" fontId="6" fillId="18" borderId="3" xfId="0" applyNumberFormat="1" applyFont="1" applyFill="1" applyBorder="1" applyAlignment="1">
      <alignment horizontal="right" wrapText="1"/>
    </xf>
    <xf numFmtId="0" fontId="6" fillId="18" borderId="3" xfId="0" applyFont="1" applyFill="1" applyBorder="1" applyAlignment="1">
      <alignment horizontal="left" vertical="center"/>
    </xf>
    <xf numFmtId="165" fontId="21" fillId="18" borderId="3" xfId="0" applyNumberFormat="1" applyFont="1" applyFill="1" applyBorder="1" applyAlignment="1">
      <alignment horizontal="right" wrapText="1"/>
    </xf>
    <xf numFmtId="0" fontId="6" fillId="18" borderId="3" xfId="0" applyFont="1" applyFill="1" applyBorder="1" applyAlignment="1">
      <alignment horizontal="left" vertical="center" wrapText="1"/>
    </xf>
    <xf numFmtId="44" fontId="11" fillId="18" borderId="3" xfId="0" applyNumberFormat="1" applyFont="1" applyFill="1" applyBorder="1" applyAlignment="1">
      <alignment vertical="center" wrapText="1"/>
    </xf>
    <xf numFmtId="0" fontId="11" fillId="16" borderId="3" xfId="0" applyFont="1" applyFill="1" applyBorder="1" applyAlignment="1">
      <alignment horizontal="left" vertical="center" wrapText="1"/>
    </xf>
    <xf numFmtId="44" fontId="11" fillId="16" borderId="3" xfId="0" applyNumberFormat="1" applyFont="1" applyFill="1" applyBorder="1" applyAlignment="1">
      <alignment horizontal="left" vertical="center" wrapText="1"/>
    </xf>
    <xf numFmtId="165" fontId="6" fillId="16" borderId="3" xfId="0" applyNumberFormat="1" applyFont="1" applyFill="1" applyBorder="1" applyAlignment="1">
      <alignment horizontal="right" wrapText="1"/>
    </xf>
    <xf numFmtId="0" fontId="11" fillId="16" borderId="3" xfId="0" applyFont="1" applyFill="1" applyBorder="1" applyAlignment="1">
      <alignment horizontal="left" vertical="center"/>
    </xf>
    <xf numFmtId="44" fontId="11" fillId="16" borderId="3" xfId="0" applyNumberFormat="1" applyFont="1" applyFill="1" applyBorder="1" applyAlignment="1">
      <alignment vertical="center" wrapText="1"/>
    </xf>
    <xf numFmtId="0" fontId="11" fillId="18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166" fontId="27" fillId="0" borderId="3" xfId="0" applyNumberFormat="1" applyFont="1" applyBorder="1" applyAlignment="1">
      <alignment horizontal="right"/>
    </xf>
    <xf numFmtId="165" fontId="27" fillId="0" borderId="3" xfId="0" applyNumberFormat="1" applyFont="1" applyBorder="1"/>
    <xf numFmtId="0" fontId="28" fillId="18" borderId="3" xfId="0" applyFont="1" applyFill="1" applyBorder="1" applyAlignment="1">
      <alignment horizontal="left"/>
    </xf>
    <xf numFmtId="0" fontId="28" fillId="18" borderId="3" xfId="0" applyFont="1" applyFill="1" applyBorder="1" applyAlignment="1">
      <alignment wrapText="1"/>
    </xf>
    <xf numFmtId="166" fontId="28" fillId="18" borderId="3" xfId="0" applyNumberFormat="1" applyFont="1" applyFill="1" applyBorder="1" applyAlignment="1">
      <alignment horizontal="right"/>
    </xf>
    <xf numFmtId="0" fontId="28" fillId="0" borderId="3" xfId="0" applyFont="1" applyBorder="1" applyAlignment="1">
      <alignment horizontal="left"/>
    </xf>
    <xf numFmtId="0" fontId="28" fillId="0" borderId="3" xfId="0" applyFont="1" applyBorder="1" applyAlignment="1">
      <alignment wrapText="1"/>
    </xf>
    <xf numFmtId="166" fontId="28" fillId="0" borderId="3" xfId="0" applyNumberFormat="1" applyFont="1" applyBorder="1" applyAlignment="1">
      <alignment horizontal="right"/>
    </xf>
    <xf numFmtId="44" fontId="27" fillId="0" borderId="0" xfId="0" applyNumberFormat="1" applyFont="1"/>
    <xf numFmtId="165" fontId="27" fillId="0" borderId="0" xfId="0" applyNumberFormat="1" applyFont="1"/>
    <xf numFmtId="165" fontId="6" fillId="0" borderId="3" xfId="0" applyNumberFormat="1" applyFont="1" applyFill="1" applyBorder="1" applyAlignment="1">
      <alignment horizontal="right" wrapText="1"/>
    </xf>
    <xf numFmtId="0" fontId="27" fillId="0" borderId="3" xfId="0" applyFont="1" applyBorder="1" applyAlignment="1">
      <alignment horizontal="left"/>
    </xf>
    <xf numFmtId="0" fontId="6" fillId="18" borderId="4" xfId="0" applyFont="1" applyFill="1" applyBorder="1" applyAlignment="1">
      <alignment horizontal="left" vertical="center" wrapText="1"/>
    </xf>
    <xf numFmtId="0" fontId="6" fillId="18" borderId="4" xfId="0" applyFont="1" applyFill="1" applyBorder="1" applyAlignment="1">
      <alignment horizontal="center" vertical="center" wrapText="1"/>
    </xf>
    <xf numFmtId="165" fontId="21" fillId="18" borderId="4" xfId="0" applyNumberFormat="1" applyFont="1" applyFill="1" applyBorder="1" applyAlignment="1">
      <alignment horizontal="right" vertical="center" wrapText="1"/>
    </xf>
    <xf numFmtId="0" fontId="6" fillId="18" borderId="1" xfId="0" applyFont="1" applyFill="1" applyBorder="1" applyAlignment="1">
      <alignment horizontal="center" vertical="center"/>
    </xf>
    <xf numFmtId="0" fontId="6" fillId="18" borderId="2" xfId="0" applyFont="1" applyFill="1" applyBorder="1" applyAlignment="1">
      <alignment horizontal="center" vertical="center"/>
    </xf>
    <xf numFmtId="0" fontId="6" fillId="18" borderId="4" xfId="0" applyFont="1" applyFill="1" applyBorder="1" applyAlignment="1">
      <alignment horizontal="center" vertical="center"/>
    </xf>
    <xf numFmtId="165" fontId="21" fillId="6" borderId="0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13" borderId="3" xfId="0" applyFont="1" applyFill="1" applyBorder="1" applyAlignment="1">
      <alignment horizontal="left" vertical="center" wrapText="1"/>
    </xf>
    <xf numFmtId="165" fontId="6" fillId="19" borderId="4" xfId="0" applyNumberFormat="1" applyFont="1" applyFill="1" applyBorder="1" applyAlignment="1" applyProtection="1">
      <alignment horizontal="center" vertical="center" wrapText="1"/>
    </xf>
    <xf numFmtId="0" fontId="11" fillId="13" borderId="3" xfId="0" applyFont="1" applyFill="1" applyBorder="1" applyAlignment="1">
      <alignment vertical="center" wrapText="1"/>
    </xf>
    <xf numFmtId="165" fontId="3" fillId="19" borderId="3" xfId="0" applyNumberFormat="1" applyFont="1" applyFill="1" applyBorder="1" applyAlignment="1" applyProtection="1">
      <alignment horizontal="center" vertical="center" wrapText="1"/>
    </xf>
    <xf numFmtId="0" fontId="11" fillId="13" borderId="3" xfId="0" quotePrefix="1" applyFont="1" applyFill="1" applyBorder="1" applyAlignment="1">
      <alignment horizontal="left" vertical="center" wrapText="1"/>
    </xf>
    <xf numFmtId="165" fontId="3" fillId="19" borderId="3" xfId="0" applyNumberFormat="1" applyFont="1" applyFill="1" applyBorder="1" applyAlignment="1">
      <alignment horizontal="right"/>
    </xf>
    <xf numFmtId="0" fontId="11" fillId="13" borderId="3" xfId="0" applyFont="1" applyFill="1" applyBorder="1" applyAlignment="1">
      <alignment horizontal="left" vertical="center" wrapText="1"/>
    </xf>
    <xf numFmtId="165" fontId="22" fillId="5" borderId="4" xfId="0" applyNumberFormat="1" applyFont="1" applyFill="1" applyBorder="1" applyAlignment="1">
      <alignment horizontal="right" wrapText="1"/>
    </xf>
    <xf numFmtId="165" fontId="22" fillId="7" borderId="4" xfId="0" applyNumberFormat="1" applyFont="1" applyFill="1" applyBorder="1" applyAlignment="1">
      <alignment horizontal="right" wrapText="1"/>
    </xf>
    <xf numFmtId="165" fontId="3" fillId="7" borderId="3" xfId="0" applyNumberFormat="1" applyFont="1" applyFill="1" applyBorder="1" applyAlignment="1">
      <alignment horizontal="right"/>
    </xf>
    <xf numFmtId="165" fontId="22" fillId="2" borderId="0" xfId="0" applyNumberFormat="1" applyFont="1" applyFill="1" applyBorder="1" applyAlignment="1">
      <alignment horizontal="right" wrapText="1"/>
    </xf>
    <xf numFmtId="165" fontId="11" fillId="2" borderId="1" xfId="0" quotePrefix="1" applyNumberFormat="1" applyFont="1" applyFill="1" applyBorder="1" applyAlignment="1">
      <alignment horizontal="left" vertical="center" wrapText="1"/>
    </xf>
    <xf numFmtId="165" fontId="9" fillId="2" borderId="2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165" fontId="5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wrapText="1"/>
    </xf>
    <xf numFmtId="165" fontId="11" fillId="3" borderId="1" xfId="0" applyNumberFormat="1" applyFont="1" applyFill="1" applyBorder="1" applyAlignment="1">
      <alignment horizontal="left" vertical="center" wrapText="1"/>
    </xf>
    <xf numFmtId="165" fontId="9" fillId="3" borderId="2" xfId="0" applyNumberFormat="1" applyFont="1" applyFill="1" applyBorder="1" applyAlignment="1">
      <alignment vertical="center" wrapText="1"/>
    </xf>
    <xf numFmtId="165" fontId="9" fillId="3" borderId="2" xfId="0" applyNumberFormat="1" applyFont="1" applyFill="1" applyBorder="1" applyAlignment="1">
      <alignment vertical="center"/>
    </xf>
    <xf numFmtId="165" fontId="11" fillId="0" borderId="1" xfId="0" applyNumberFormat="1" applyFont="1" applyBorder="1" applyAlignment="1">
      <alignment horizontal="left"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/>
    </xf>
    <xf numFmtId="165" fontId="11" fillId="2" borderId="2" xfId="0" quotePrefix="1" applyNumberFormat="1" applyFont="1" applyFill="1" applyBorder="1" applyAlignment="1">
      <alignment horizontal="left" vertical="center" wrapText="1"/>
    </xf>
    <xf numFmtId="165" fontId="11" fillId="2" borderId="4" xfId="0" quotePrefix="1" applyNumberFormat="1" applyFont="1" applyFill="1" applyBorder="1" applyAlignment="1">
      <alignment horizontal="left" vertical="center" wrapText="1"/>
    </xf>
    <xf numFmtId="165" fontId="11" fillId="0" borderId="2" xfId="0" applyNumberFormat="1" applyFont="1" applyBorder="1" applyAlignment="1">
      <alignment horizontal="left" vertical="center" wrapText="1"/>
    </xf>
    <xf numFmtId="165" fontId="11" fillId="0" borderId="4" xfId="0" applyNumberFormat="1" applyFont="1" applyBorder="1" applyAlignment="1">
      <alignment horizontal="left" vertical="center" wrapText="1"/>
    </xf>
    <xf numFmtId="165" fontId="11" fillId="3" borderId="1" xfId="0" quotePrefix="1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165" fontId="11" fillId="0" borderId="1" xfId="0" quotePrefix="1" applyNumberFormat="1" applyFont="1" applyBorder="1" applyAlignment="1">
      <alignment horizontal="left" vertical="center" wrapText="1"/>
    </xf>
    <xf numFmtId="165" fontId="6" fillId="4" borderId="1" xfId="0" applyNumberFormat="1" applyFont="1" applyFill="1" applyBorder="1" applyAlignment="1">
      <alignment horizontal="left" vertic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165" fontId="6" fillId="4" borderId="4" xfId="0" applyNumberFormat="1" applyFont="1" applyFill="1" applyBorder="1" applyAlignment="1">
      <alignment horizontal="left" vertical="center" wrapText="1"/>
    </xf>
    <xf numFmtId="165" fontId="6" fillId="3" borderId="1" xfId="0" applyNumberFormat="1" applyFont="1" applyFill="1" applyBorder="1" applyAlignment="1">
      <alignment horizontal="left" vertical="center" wrapText="1"/>
    </xf>
    <xf numFmtId="165" fontId="6" fillId="3" borderId="2" xfId="0" applyNumberFormat="1" applyFont="1" applyFill="1" applyBorder="1" applyAlignment="1">
      <alignment horizontal="left" vertical="center" wrapText="1"/>
    </xf>
    <xf numFmtId="165" fontId="6" fillId="3" borderId="4" xfId="0" applyNumberFormat="1" applyFont="1" applyFill="1" applyBorder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44" fontId="5" fillId="0" borderId="0" xfId="0" applyNumberFormat="1" applyFont="1" applyAlignment="1">
      <alignment horizontal="center" vertical="center" wrapText="1"/>
    </xf>
    <xf numFmtId="44" fontId="26" fillId="0" borderId="0" xfId="0" applyNumberFormat="1" applyFont="1" applyAlignment="1">
      <alignment vertical="center" wrapText="1"/>
    </xf>
    <xf numFmtId="0" fontId="26" fillId="0" borderId="0" xfId="0" applyFont="1" applyAlignment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/>
    </xf>
    <xf numFmtId="0" fontId="19" fillId="7" borderId="4" xfId="0" applyFont="1" applyFill="1" applyBorder="1" applyAlignment="1">
      <alignment horizontal="left" vertical="center"/>
    </xf>
    <xf numFmtId="0" fontId="6" fillId="18" borderId="1" xfId="0" applyFont="1" applyFill="1" applyBorder="1" applyAlignment="1">
      <alignment horizontal="center" vertical="center"/>
    </xf>
    <xf numFmtId="0" fontId="6" fillId="18" borderId="2" xfId="0" applyFont="1" applyFill="1" applyBorder="1" applyAlignment="1">
      <alignment horizontal="center" vertical="center"/>
    </xf>
    <xf numFmtId="0" fontId="6" fillId="18" borderId="4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H32"/>
  <sheetViews>
    <sheetView zoomScale="80" zoomScaleNormal="80" workbookViewId="0">
      <selection activeCell="F14" sqref="F14"/>
    </sheetView>
  </sheetViews>
  <sheetFormatPr defaultRowHeight="15" x14ac:dyDescent="0.25"/>
  <cols>
    <col min="5" max="8" width="25.28515625" customWidth="1"/>
  </cols>
  <sheetData>
    <row r="1" spans="1:8" ht="42" customHeight="1" x14ac:dyDescent="0.25">
      <c r="A1" s="245" t="s">
        <v>267</v>
      </c>
      <c r="B1" s="245"/>
      <c r="C1" s="245"/>
      <c r="D1" s="245"/>
      <c r="E1" s="245"/>
      <c r="F1" s="245"/>
      <c r="G1" s="245"/>
      <c r="H1" s="245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x14ac:dyDescent="0.25">
      <c r="A3" s="245" t="s">
        <v>25</v>
      </c>
      <c r="B3" s="245"/>
      <c r="C3" s="245"/>
      <c r="D3" s="245"/>
      <c r="E3" s="245"/>
      <c r="F3" s="245"/>
      <c r="G3" s="245"/>
      <c r="H3" s="245"/>
    </row>
    <row r="4" spans="1:8" ht="18" x14ac:dyDescent="0.25">
      <c r="A4" s="4"/>
      <c r="B4" s="4"/>
      <c r="C4" s="4"/>
      <c r="D4" s="4"/>
      <c r="E4" s="4"/>
      <c r="F4" s="4"/>
      <c r="G4" s="4"/>
      <c r="H4" s="4"/>
    </row>
    <row r="5" spans="1:8" ht="18" customHeight="1" x14ac:dyDescent="0.25">
      <c r="A5" s="245" t="s">
        <v>29</v>
      </c>
      <c r="B5" s="246"/>
      <c r="C5" s="246"/>
      <c r="D5" s="246"/>
      <c r="E5" s="246"/>
      <c r="F5" s="246"/>
      <c r="G5" s="246"/>
      <c r="H5" s="246"/>
    </row>
    <row r="6" spans="1:8" ht="18" x14ac:dyDescent="0.25">
      <c r="A6" s="1"/>
      <c r="B6" s="2"/>
      <c r="C6" s="2"/>
      <c r="D6" s="2"/>
      <c r="E6" s="6"/>
      <c r="F6" s="7"/>
      <c r="G6" s="7"/>
      <c r="H6" s="7"/>
    </row>
    <row r="7" spans="1:8" x14ac:dyDescent="0.25">
      <c r="A7" s="17"/>
      <c r="B7" s="18"/>
      <c r="C7" s="18"/>
      <c r="D7" s="19"/>
      <c r="E7" s="20"/>
      <c r="F7" s="3" t="s">
        <v>209</v>
      </c>
      <c r="G7" s="231" t="s">
        <v>268</v>
      </c>
      <c r="H7" s="231" t="s">
        <v>269</v>
      </c>
    </row>
    <row r="8" spans="1:8" x14ac:dyDescent="0.25">
      <c r="A8" s="249" t="s">
        <v>0</v>
      </c>
      <c r="B8" s="250"/>
      <c r="C8" s="250"/>
      <c r="D8" s="250"/>
      <c r="E8" s="251"/>
      <c r="F8" s="75">
        <v>2487156</v>
      </c>
      <c r="G8" s="75">
        <f t="shared" ref="G8:G13" si="0">H8-F8</f>
        <v>58393.89000000013</v>
      </c>
      <c r="H8" s="75">
        <f>H9</f>
        <v>2545549.89</v>
      </c>
    </row>
    <row r="9" spans="1:8" x14ac:dyDescent="0.25">
      <c r="A9" s="252" t="s">
        <v>1</v>
      </c>
      <c r="B9" s="253"/>
      <c r="C9" s="253"/>
      <c r="D9" s="253"/>
      <c r="E9" s="254"/>
      <c r="F9" s="62">
        <v>2487156</v>
      </c>
      <c r="G9" s="62">
        <f t="shared" si="0"/>
        <v>58393.89000000013</v>
      </c>
      <c r="H9" s="62">
        <v>2545549.89</v>
      </c>
    </row>
    <row r="10" spans="1:8" x14ac:dyDescent="0.25">
      <c r="A10" s="91" t="s">
        <v>2</v>
      </c>
      <c r="B10" s="92"/>
      <c r="C10" s="92"/>
      <c r="D10" s="92"/>
      <c r="E10" s="92"/>
      <c r="F10" s="75">
        <v>2587156</v>
      </c>
      <c r="G10" s="75">
        <f t="shared" si="0"/>
        <v>58393.89000000013</v>
      </c>
      <c r="H10" s="75">
        <f>H11+H12</f>
        <v>2645549.89</v>
      </c>
    </row>
    <row r="11" spans="1:8" s="22" customFormat="1" ht="14.25" customHeight="1" x14ac:dyDescent="0.25">
      <c r="A11" s="243" t="s">
        <v>3</v>
      </c>
      <c r="B11" s="244"/>
      <c r="C11" s="244"/>
      <c r="D11" s="244"/>
      <c r="E11" s="244"/>
      <c r="F11" s="62">
        <v>2401227</v>
      </c>
      <c r="G11" s="62">
        <f t="shared" si="0"/>
        <v>56393.89000000013</v>
      </c>
      <c r="H11" s="62">
        <v>2457620.89</v>
      </c>
    </row>
    <row r="12" spans="1:8" s="22" customFormat="1" x14ac:dyDescent="0.25">
      <c r="A12" s="243" t="s">
        <v>4</v>
      </c>
      <c r="B12" s="255"/>
      <c r="C12" s="255"/>
      <c r="D12" s="255"/>
      <c r="E12" s="256"/>
      <c r="F12" s="62">
        <v>185929</v>
      </c>
      <c r="G12" s="62">
        <f t="shared" si="0"/>
        <v>2000</v>
      </c>
      <c r="H12" s="62">
        <v>187929</v>
      </c>
    </row>
    <row r="13" spans="1:8" x14ac:dyDescent="0.25">
      <c r="A13" s="259" t="s">
        <v>5</v>
      </c>
      <c r="B13" s="250"/>
      <c r="C13" s="250"/>
      <c r="D13" s="250"/>
      <c r="E13" s="250"/>
      <c r="F13" s="93">
        <f>F8-F10</f>
        <v>-100000</v>
      </c>
      <c r="G13" s="93">
        <f t="shared" si="0"/>
        <v>0</v>
      </c>
      <c r="H13" s="93">
        <f>H8-H10</f>
        <v>-100000</v>
      </c>
    </row>
    <row r="14" spans="1:8" ht="18" x14ac:dyDescent="0.25">
      <c r="A14" s="59"/>
      <c r="B14" s="94"/>
      <c r="C14" s="94"/>
      <c r="D14" s="94"/>
      <c r="E14" s="94"/>
      <c r="F14" s="95"/>
      <c r="G14" s="95"/>
      <c r="H14" s="95"/>
    </row>
    <row r="15" spans="1:8" ht="18" customHeight="1" x14ac:dyDescent="0.25">
      <c r="A15" s="247" t="s">
        <v>30</v>
      </c>
      <c r="B15" s="248"/>
      <c r="C15" s="248"/>
      <c r="D15" s="248"/>
      <c r="E15" s="248"/>
      <c r="F15" s="248"/>
      <c r="G15" s="248"/>
      <c r="H15" s="248"/>
    </row>
    <row r="16" spans="1:8" ht="18" x14ac:dyDescent="0.25">
      <c r="A16" s="59"/>
      <c r="B16" s="94"/>
      <c r="C16" s="94"/>
      <c r="D16" s="94"/>
      <c r="E16" s="94"/>
      <c r="F16" s="95"/>
      <c r="G16" s="95"/>
      <c r="H16" s="95"/>
    </row>
    <row r="17" spans="1:8" x14ac:dyDescent="0.25">
      <c r="A17" s="96"/>
      <c r="B17" s="97"/>
      <c r="C17" s="97"/>
      <c r="D17" s="98"/>
      <c r="E17" s="99"/>
      <c r="F17" s="100" t="s">
        <v>250</v>
      </c>
      <c r="G17" s="231" t="s">
        <v>268</v>
      </c>
      <c r="H17" s="231" t="s">
        <v>269</v>
      </c>
    </row>
    <row r="18" spans="1:8" ht="15.75" customHeight="1" x14ac:dyDescent="0.25">
      <c r="A18" s="252" t="s">
        <v>7</v>
      </c>
      <c r="B18" s="257"/>
      <c r="C18" s="257"/>
      <c r="D18" s="257"/>
      <c r="E18" s="258"/>
      <c r="F18" s="90">
        <v>0</v>
      </c>
      <c r="G18" s="90">
        <v>0</v>
      </c>
      <c r="H18" s="90">
        <v>0</v>
      </c>
    </row>
    <row r="19" spans="1:8" x14ac:dyDescent="0.25">
      <c r="A19" s="252" t="s">
        <v>8</v>
      </c>
      <c r="B19" s="253"/>
      <c r="C19" s="253"/>
      <c r="D19" s="253"/>
      <c r="E19" s="253"/>
      <c r="F19" s="90">
        <v>0</v>
      </c>
      <c r="G19" s="90">
        <v>0</v>
      </c>
      <c r="H19" s="90">
        <v>0</v>
      </c>
    </row>
    <row r="20" spans="1:8" x14ac:dyDescent="0.25">
      <c r="A20" s="259" t="s">
        <v>9</v>
      </c>
      <c r="B20" s="250"/>
      <c r="C20" s="250"/>
      <c r="D20" s="250"/>
      <c r="E20" s="250"/>
      <c r="F20" s="75">
        <v>0</v>
      </c>
      <c r="G20" s="75">
        <v>0</v>
      </c>
      <c r="H20" s="75">
        <v>0</v>
      </c>
    </row>
    <row r="21" spans="1:8" ht="18" x14ac:dyDescent="0.25">
      <c r="A21" s="101"/>
      <c r="B21" s="94"/>
      <c r="C21" s="94"/>
      <c r="D21" s="94"/>
      <c r="E21" s="94"/>
      <c r="F21" s="95"/>
      <c r="G21" s="95"/>
      <c r="H21" s="95"/>
    </row>
    <row r="22" spans="1:8" ht="18" customHeight="1" x14ac:dyDescent="0.25">
      <c r="A22" s="247" t="s">
        <v>34</v>
      </c>
      <c r="B22" s="248"/>
      <c r="C22" s="248"/>
      <c r="D22" s="248"/>
      <c r="E22" s="248"/>
      <c r="F22" s="248"/>
      <c r="G22" s="248"/>
      <c r="H22" s="248"/>
    </row>
    <row r="23" spans="1:8" ht="18" x14ac:dyDescent="0.25">
      <c r="A23" s="101"/>
      <c r="B23" s="94"/>
      <c r="C23" s="94"/>
      <c r="D23" s="94"/>
      <c r="E23" s="94"/>
      <c r="F23" s="95"/>
      <c r="G23" s="95"/>
      <c r="H23" s="95"/>
    </row>
    <row r="24" spans="1:8" ht="37.5" customHeight="1" x14ac:dyDescent="0.25">
      <c r="A24" s="96"/>
      <c r="B24" s="97"/>
      <c r="C24" s="97"/>
      <c r="D24" s="98"/>
      <c r="E24" s="99"/>
      <c r="F24" s="100" t="s">
        <v>250</v>
      </c>
      <c r="G24" s="231" t="s">
        <v>268</v>
      </c>
      <c r="H24" s="231" t="s">
        <v>269</v>
      </c>
    </row>
    <row r="25" spans="1:8" x14ac:dyDescent="0.25">
      <c r="A25" s="263" t="s">
        <v>31</v>
      </c>
      <c r="B25" s="264"/>
      <c r="C25" s="264"/>
      <c r="D25" s="264"/>
      <c r="E25" s="265"/>
      <c r="F25" s="88"/>
      <c r="G25" s="88"/>
      <c r="H25" s="88"/>
    </row>
    <row r="26" spans="1:8" ht="30" customHeight="1" x14ac:dyDescent="0.25">
      <c r="A26" s="266" t="s">
        <v>6</v>
      </c>
      <c r="B26" s="267"/>
      <c r="C26" s="267"/>
      <c r="D26" s="267"/>
      <c r="E26" s="268"/>
      <c r="F26" s="89">
        <v>100000</v>
      </c>
      <c r="G26" s="89"/>
      <c r="H26" s="89">
        <v>100000</v>
      </c>
    </row>
    <row r="27" spans="1:8" x14ac:dyDescent="0.25">
      <c r="A27" s="40"/>
      <c r="B27" s="40"/>
      <c r="C27" s="40"/>
      <c r="D27" s="40"/>
      <c r="E27" s="40"/>
      <c r="F27" s="40"/>
      <c r="G27" s="40"/>
      <c r="H27" s="40"/>
    </row>
    <row r="28" spans="1:8" x14ac:dyDescent="0.25">
      <c r="A28" s="40"/>
      <c r="B28" s="40"/>
      <c r="C28" s="40"/>
      <c r="D28" s="40"/>
      <c r="E28" s="40"/>
      <c r="F28" s="40"/>
      <c r="G28" s="40"/>
      <c r="H28" s="40"/>
    </row>
    <row r="29" spans="1:8" x14ac:dyDescent="0.25">
      <c r="A29" s="262" t="s">
        <v>10</v>
      </c>
      <c r="B29" s="253"/>
      <c r="C29" s="253"/>
      <c r="D29" s="253"/>
      <c r="E29" s="253"/>
      <c r="F29" s="90">
        <v>0</v>
      </c>
      <c r="G29" s="90">
        <v>0</v>
      </c>
      <c r="H29" s="90">
        <v>0</v>
      </c>
    </row>
    <row r="30" spans="1:8" ht="11.25" customHeight="1" x14ac:dyDescent="0.25">
      <c r="A30" s="102"/>
      <c r="B30" s="103"/>
      <c r="C30" s="103"/>
      <c r="D30" s="103"/>
      <c r="E30" s="103"/>
      <c r="F30" s="104"/>
      <c r="G30" s="104"/>
      <c r="H30" s="104"/>
    </row>
    <row r="31" spans="1:8" ht="8.25" customHeight="1" x14ac:dyDescent="0.25"/>
    <row r="32" spans="1:8" ht="29.25" customHeight="1" x14ac:dyDescent="0.25">
      <c r="A32" s="260" t="s">
        <v>32</v>
      </c>
      <c r="B32" s="261"/>
      <c r="C32" s="261"/>
      <c r="D32" s="261"/>
      <c r="E32" s="261"/>
      <c r="F32" s="261"/>
      <c r="G32" s="261"/>
      <c r="H32" s="261"/>
    </row>
  </sheetData>
  <mergeCells count="17">
    <mergeCell ref="A18:E18"/>
    <mergeCell ref="A19:E19"/>
    <mergeCell ref="A20:E20"/>
    <mergeCell ref="A13:E13"/>
    <mergeCell ref="A32:H32"/>
    <mergeCell ref="A22:H22"/>
    <mergeCell ref="A29:E29"/>
    <mergeCell ref="A25:E25"/>
    <mergeCell ref="A26:E26"/>
    <mergeCell ref="A11:E11"/>
    <mergeCell ref="A5:H5"/>
    <mergeCell ref="A15:H15"/>
    <mergeCell ref="A1:H1"/>
    <mergeCell ref="A3:H3"/>
    <mergeCell ref="A8:E8"/>
    <mergeCell ref="A9:E9"/>
    <mergeCell ref="A12:E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/>
    <pageSetUpPr fitToPage="1"/>
  </sheetPr>
  <dimension ref="A1:F117"/>
  <sheetViews>
    <sheetView topLeftCell="A25" zoomScale="90" zoomScaleNormal="90" workbookViewId="0">
      <selection activeCell="D12" sqref="D12"/>
    </sheetView>
  </sheetViews>
  <sheetFormatPr defaultRowHeight="15" x14ac:dyDescent="0.25"/>
  <cols>
    <col min="1" max="1" width="14.28515625" customWidth="1"/>
    <col min="2" max="2" width="25.28515625" customWidth="1"/>
    <col min="3" max="5" width="25.28515625" style="40" customWidth="1"/>
  </cols>
  <sheetData>
    <row r="1" spans="1:5" ht="42" customHeight="1" x14ac:dyDescent="0.25">
      <c r="A1" s="245" t="s">
        <v>267</v>
      </c>
      <c r="B1" s="245"/>
      <c r="C1" s="245"/>
      <c r="D1" s="245"/>
      <c r="E1" s="245"/>
    </row>
    <row r="2" spans="1:5" ht="18" customHeight="1" x14ac:dyDescent="0.25">
      <c r="A2" s="4"/>
      <c r="B2" s="4"/>
      <c r="C2" s="59"/>
      <c r="D2" s="59"/>
      <c r="E2" s="59"/>
    </row>
    <row r="3" spans="1:5" ht="15.75" x14ac:dyDescent="0.25">
      <c r="A3" s="245" t="s">
        <v>25</v>
      </c>
      <c r="B3" s="245"/>
      <c r="C3" s="245"/>
      <c r="D3" s="245"/>
      <c r="E3" s="245"/>
    </row>
    <row r="4" spans="1:5" ht="18" x14ac:dyDescent="0.25">
      <c r="A4" s="4"/>
      <c r="B4" s="4"/>
      <c r="C4" s="59"/>
      <c r="D4" s="59"/>
      <c r="E4" s="59"/>
    </row>
    <row r="5" spans="1:5" ht="18" customHeight="1" x14ac:dyDescent="0.25">
      <c r="A5" s="245" t="s">
        <v>12</v>
      </c>
      <c r="B5" s="272"/>
      <c r="C5" s="272"/>
      <c r="D5" s="272"/>
      <c r="E5" s="272"/>
    </row>
    <row r="6" spans="1:5" ht="18" x14ac:dyDescent="0.25">
      <c r="A6" s="4"/>
      <c r="B6" s="4"/>
      <c r="C6" s="59"/>
      <c r="D6" s="59"/>
      <c r="E6" s="59"/>
    </row>
    <row r="7" spans="1:5" ht="15.75" customHeight="1" x14ac:dyDescent="0.25">
      <c r="A7" s="245" t="s">
        <v>1</v>
      </c>
      <c r="B7" s="269"/>
      <c r="C7" s="269"/>
      <c r="D7" s="269"/>
      <c r="E7" s="269"/>
    </row>
    <row r="8" spans="1:5" ht="18" customHeight="1" x14ac:dyDescent="0.25">
      <c r="A8" s="4"/>
      <c r="B8" s="4"/>
      <c r="C8" s="59"/>
      <c r="D8" s="59"/>
      <c r="E8" s="59"/>
    </row>
    <row r="9" spans="1:5" ht="25.5" customHeight="1" x14ac:dyDescent="0.25">
      <c r="A9" s="14" t="s">
        <v>13</v>
      </c>
      <c r="B9" s="14" t="s">
        <v>11</v>
      </c>
      <c r="C9" s="60" t="s">
        <v>209</v>
      </c>
      <c r="D9" s="115" t="s">
        <v>268</v>
      </c>
      <c r="E9" s="115" t="s">
        <v>269</v>
      </c>
    </row>
    <row r="10" spans="1:5" ht="15" customHeight="1" x14ac:dyDescent="0.25">
      <c r="A10" s="29"/>
      <c r="B10" s="29" t="s">
        <v>178</v>
      </c>
      <c r="C10" s="186">
        <f>C11+C39</f>
        <v>2587156</v>
      </c>
      <c r="D10" s="186">
        <f>E10-C10</f>
        <v>58393.89000000013</v>
      </c>
      <c r="E10" s="186">
        <f>E11+E39</f>
        <v>2645549.89</v>
      </c>
    </row>
    <row r="11" spans="1:5" ht="25.5" customHeight="1" x14ac:dyDescent="0.25">
      <c r="A11" s="201">
        <v>6</v>
      </c>
      <c r="B11" s="202" t="s">
        <v>14</v>
      </c>
      <c r="C11" s="203">
        <f t="shared" ref="C11" si="0">C12+C25+C28+C31+C36</f>
        <v>2487156</v>
      </c>
      <c r="D11" s="203">
        <f>E11-C11</f>
        <v>58393.89000000013</v>
      </c>
      <c r="E11" s="203">
        <f>E12+E25+E28+E31+E36</f>
        <v>2545549.89</v>
      </c>
    </row>
    <row r="12" spans="1:5" ht="38.25" customHeight="1" x14ac:dyDescent="0.25">
      <c r="A12" s="194">
        <v>63</v>
      </c>
      <c r="B12" s="195" t="s">
        <v>33</v>
      </c>
      <c r="C12" s="196">
        <f t="shared" ref="C12" si="1">C13+C15+C17+C20+C22</f>
        <v>2104000</v>
      </c>
      <c r="D12" s="196">
        <f>E12-C12</f>
        <v>45400</v>
      </c>
      <c r="E12" s="196">
        <v>2149400</v>
      </c>
    </row>
    <row r="13" spans="1:5" s="21" customFormat="1" ht="38.25" hidden="1" customHeight="1" x14ac:dyDescent="0.25">
      <c r="A13" s="8">
        <v>632</v>
      </c>
      <c r="B13" s="173" t="s">
        <v>162</v>
      </c>
      <c r="C13" s="187">
        <f t="shared" ref="C13" si="2">C14</f>
        <v>50000</v>
      </c>
      <c r="D13" s="196">
        <f t="shared" ref="D13:D36" si="3">E13-C13</f>
        <v>-50000</v>
      </c>
      <c r="E13" s="187"/>
    </row>
    <row r="14" spans="1:5" ht="42.75" hidden="1" customHeight="1" x14ac:dyDescent="0.25">
      <c r="A14" s="183">
        <v>6323</v>
      </c>
      <c r="B14" s="184" t="s">
        <v>133</v>
      </c>
      <c r="C14" s="56">
        <v>50000</v>
      </c>
      <c r="D14" s="196">
        <f t="shared" si="3"/>
        <v>-50000</v>
      </c>
      <c r="E14" s="56"/>
    </row>
    <row r="15" spans="1:5" s="21" customFormat="1" ht="57.75" hidden="1" customHeight="1" x14ac:dyDescent="0.25">
      <c r="A15" s="188">
        <v>633</v>
      </c>
      <c r="B15" s="193" t="s">
        <v>188</v>
      </c>
      <c r="C15" s="189">
        <f t="shared" ref="C15" si="4">C16</f>
        <v>4000</v>
      </c>
      <c r="D15" s="196">
        <f t="shared" si="3"/>
        <v>-4000</v>
      </c>
      <c r="E15" s="189"/>
    </row>
    <row r="16" spans="1:5" ht="30.6" hidden="1" customHeight="1" x14ac:dyDescent="0.25">
      <c r="A16" s="183">
        <v>6331</v>
      </c>
      <c r="B16" s="184" t="s">
        <v>187</v>
      </c>
      <c r="C16" s="56">
        <v>4000</v>
      </c>
      <c r="D16" s="196">
        <f t="shared" si="3"/>
        <v>-4000</v>
      </c>
      <c r="E16" s="56"/>
    </row>
    <row r="17" spans="1:6" s="21" customFormat="1" ht="42" hidden="1" customHeight="1" x14ac:dyDescent="0.25">
      <c r="A17" s="188">
        <v>636</v>
      </c>
      <c r="B17" s="191" t="s">
        <v>163</v>
      </c>
      <c r="C17" s="189">
        <f t="shared" ref="C17" si="5">C18+C19</f>
        <v>2000000</v>
      </c>
      <c r="D17" s="196">
        <f t="shared" si="3"/>
        <v>-2000000</v>
      </c>
      <c r="E17" s="189"/>
    </row>
    <row r="18" spans="1:6" ht="48.75" hidden="1" customHeight="1" x14ac:dyDescent="0.25">
      <c r="A18" s="183">
        <v>6361</v>
      </c>
      <c r="B18" s="184" t="s">
        <v>134</v>
      </c>
      <c r="C18" s="56">
        <v>1999071</v>
      </c>
      <c r="D18" s="196">
        <f t="shared" si="3"/>
        <v>-1999071</v>
      </c>
      <c r="E18" s="56"/>
    </row>
    <row r="19" spans="1:6" ht="34.5" hidden="1" customHeight="1" x14ac:dyDescent="0.25">
      <c r="A19" s="183">
        <v>6362</v>
      </c>
      <c r="B19" s="184" t="s">
        <v>167</v>
      </c>
      <c r="C19" s="56">
        <v>929</v>
      </c>
      <c r="D19" s="196">
        <f t="shared" si="3"/>
        <v>-929</v>
      </c>
      <c r="E19" s="56"/>
    </row>
    <row r="20" spans="1:6" s="21" customFormat="1" ht="34.5" hidden="1" customHeight="1" x14ac:dyDescent="0.25">
      <c r="A20" s="188">
        <v>638</v>
      </c>
      <c r="B20" s="191" t="s">
        <v>164</v>
      </c>
      <c r="C20" s="189">
        <f t="shared" ref="C20" si="6">C21</f>
        <v>50000</v>
      </c>
      <c r="D20" s="196">
        <f t="shared" si="3"/>
        <v>-50000</v>
      </c>
      <c r="E20" s="189"/>
    </row>
    <row r="21" spans="1:6" ht="36.75" hidden="1" customHeight="1" x14ac:dyDescent="0.25">
      <c r="A21" s="183">
        <v>6381</v>
      </c>
      <c r="B21" s="184" t="s">
        <v>135</v>
      </c>
      <c r="C21" s="56">
        <v>50000</v>
      </c>
      <c r="D21" s="196">
        <f t="shared" si="3"/>
        <v>-50000</v>
      </c>
      <c r="E21" s="56"/>
    </row>
    <row r="22" spans="1:6" s="21" customFormat="1" ht="36.75" hidden="1" customHeight="1" x14ac:dyDescent="0.25">
      <c r="A22" s="188">
        <v>639</v>
      </c>
      <c r="B22" s="191" t="s">
        <v>165</v>
      </c>
      <c r="C22" s="189">
        <f t="shared" ref="C22" si="7">C23+C24</f>
        <v>0</v>
      </c>
      <c r="D22" s="196">
        <f t="shared" si="3"/>
        <v>0</v>
      </c>
      <c r="E22" s="189"/>
    </row>
    <row r="23" spans="1:6" ht="47.25" hidden="1" customHeight="1" x14ac:dyDescent="0.25">
      <c r="A23" s="183">
        <v>6393</v>
      </c>
      <c r="B23" s="184" t="s">
        <v>136</v>
      </c>
      <c r="C23" s="56">
        <v>0</v>
      </c>
      <c r="D23" s="196">
        <f t="shared" si="3"/>
        <v>0</v>
      </c>
      <c r="E23" s="56"/>
    </row>
    <row r="24" spans="1:6" ht="51" hidden="1" x14ac:dyDescent="0.25">
      <c r="A24" s="183">
        <v>6394</v>
      </c>
      <c r="B24" s="184" t="s">
        <v>224</v>
      </c>
      <c r="C24" s="56">
        <v>0</v>
      </c>
      <c r="D24" s="196">
        <f t="shared" si="3"/>
        <v>0</v>
      </c>
      <c r="E24" s="56"/>
    </row>
    <row r="25" spans="1:6" ht="30" customHeight="1" x14ac:dyDescent="0.25">
      <c r="A25" s="197">
        <v>64</v>
      </c>
      <c r="B25" s="197" t="s">
        <v>153</v>
      </c>
      <c r="C25" s="198">
        <f t="shared" ref="C25" si="8">C26</f>
        <v>10</v>
      </c>
      <c r="D25" s="196">
        <f t="shared" si="3"/>
        <v>0</v>
      </c>
      <c r="E25" s="198">
        <v>10</v>
      </c>
    </row>
    <row r="26" spans="1:6" s="21" customFormat="1" ht="29.25" hidden="1" customHeight="1" x14ac:dyDescent="0.25">
      <c r="A26" s="188">
        <v>641</v>
      </c>
      <c r="B26" s="191" t="s">
        <v>154</v>
      </c>
      <c r="C26" s="189">
        <f t="shared" ref="C26" si="9">C27</f>
        <v>10</v>
      </c>
      <c r="D26" s="196">
        <f t="shared" si="3"/>
        <v>-10</v>
      </c>
      <c r="E26" s="189"/>
    </row>
    <row r="27" spans="1:6" ht="40.5" hidden="1" customHeight="1" x14ac:dyDescent="0.25">
      <c r="A27" s="183">
        <v>6413</v>
      </c>
      <c r="B27" s="184" t="s">
        <v>128</v>
      </c>
      <c r="C27" s="56">
        <v>10</v>
      </c>
      <c r="D27" s="196">
        <f t="shared" si="3"/>
        <v>-10</v>
      </c>
      <c r="E27" s="56"/>
    </row>
    <row r="28" spans="1:6" ht="40.5" customHeight="1" x14ac:dyDescent="0.25">
      <c r="A28" s="197">
        <v>65</v>
      </c>
      <c r="B28" s="199" t="s">
        <v>155</v>
      </c>
      <c r="C28" s="198">
        <f t="shared" ref="C28" si="10">C29</f>
        <v>8000</v>
      </c>
      <c r="D28" s="196">
        <f t="shared" si="3"/>
        <v>0</v>
      </c>
      <c r="E28" s="198">
        <v>8000</v>
      </c>
    </row>
    <row r="29" spans="1:6" s="21" customFormat="1" ht="40.5" hidden="1" customHeight="1" x14ac:dyDescent="0.25">
      <c r="A29" s="188">
        <v>652</v>
      </c>
      <c r="B29" s="191" t="s">
        <v>156</v>
      </c>
      <c r="C29" s="189">
        <f t="shared" ref="C29" si="11">C30</f>
        <v>8000</v>
      </c>
      <c r="D29" s="196">
        <f t="shared" si="3"/>
        <v>-8000</v>
      </c>
      <c r="E29" s="189"/>
    </row>
    <row r="30" spans="1:6" ht="28.5" hidden="1" customHeight="1" x14ac:dyDescent="0.25">
      <c r="A30" s="209">
        <v>6526</v>
      </c>
      <c r="B30" s="210" t="s">
        <v>129</v>
      </c>
      <c r="C30" s="212">
        <v>8000</v>
      </c>
      <c r="D30" s="196">
        <f t="shared" si="3"/>
        <v>-8000</v>
      </c>
      <c r="E30" s="212"/>
      <c r="F30" s="192"/>
    </row>
    <row r="31" spans="1:6" s="21" customFormat="1" ht="29.25" customHeight="1" x14ac:dyDescent="0.25">
      <c r="A31" s="213">
        <v>66</v>
      </c>
      <c r="B31" s="214" t="s">
        <v>157</v>
      </c>
      <c r="C31" s="215">
        <f t="shared" ref="C31" si="12">C32+C34</f>
        <v>144990</v>
      </c>
      <c r="D31" s="196">
        <f t="shared" si="3"/>
        <v>0</v>
      </c>
      <c r="E31" s="215">
        <v>144990</v>
      </c>
      <c r="F31" s="185"/>
    </row>
    <row r="32" spans="1:6" s="21" customFormat="1" ht="31.5" hidden="1" customHeight="1" x14ac:dyDescent="0.25">
      <c r="A32" s="216">
        <v>661</v>
      </c>
      <c r="B32" s="217" t="s">
        <v>157</v>
      </c>
      <c r="C32" s="218">
        <f t="shared" ref="C32" si="13">C33</f>
        <v>139990</v>
      </c>
      <c r="D32" s="196">
        <f t="shared" si="3"/>
        <v>-139990</v>
      </c>
      <c r="E32" s="218"/>
      <c r="F32" s="185"/>
    </row>
    <row r="33" spans="1:5" ht="42" hidden="1" customHeight="1" x14ac:dyDescent="0.25">
      <c r="A33" s="183">
        <v>6615</v>
      </c>
      <c r="B33" s="184" t="s">
        <v>130</v>
      </c>
      <c r="C33" s="56">
        <v>139990</v>
      </c>
      <c r="D33" s="196">
        <f t="shared" si="3"/>
        <v>-139990</v>
      </c>
      <c r="E33" s="56"/>
    </row>
    <row r="34" spans="1:5" s="21" customFormat="1" ht="31.5" hidden="1" customHeight="1" x14ac:dyDescent="0.25">
      <c r="A34" s="188">
        <v>663</v>
      </c>
      <c r="B34" s="191" t="s">
        <v>166</v>
      </c>
      <c r="C34" s="189">
        <f t="shared" ref="C34" si="14">C35</f>
        <v>5000</v>
      </c>
      <c r="D34" s="196">
        <f t="shared" si="3"/>
        <v>-5000</v>
      </c>
      <c r="E34" s="189"/>
    </row>
    <row r="35" spans="1:5" ht="27" hidden="1" customHeight="1" x14ac:dyDescent="0.25">
      <c r="A35" s="183">
        <v>6631</v>
      </c>
      <c r="B35" s="184" t="s">
        <v>137</v>
      </c>
      <c r="C35" s="56">
        <v>5000</v>
      </c>
      <c r="D35" s="196">
        <f t="shared" si="3"/>
        <v>-5000</v>
      </c>
      <c r="E35" s="56"/>
    </row>
    <row r="36" spans="1:5" ht="30" customHeight="1" x14ac:dyDescent="0.25">
      <c r="A36" s="194">
        <v>67</v>
      </c>
      <c r="B36" s="200" t="s">
        <v>176</v>
      </c>
      <c r="C36" s="196">
        <f t="shared" ref="C36" si="15">C37</f>
        <v>230156</v>
      </c>
      <c r="D36" s="196">
        <f t="shared" si="3"/>
        <v>12993.890000000014</v>
      </c>
      <c r="E36" s="196">
        <v>243149.89</v>
      </c>
    </row>
    <row r="37" spans="1:5" s="21" customFormat="1" ht="49.5" hidden="1" customHeight="1" x14ac:dyDescent="0.25">
      <c r="A37" s="8">
        <v>671</v>
      </c>
      <c r="B37" s="174" t="s">
        <v>172</v>
      </c>
      <c r="C37" s="187">
        <f t="shared" ref="C37" si="16">C38</f>
        <v>230156</v>
      </c>
      <c r="D37" s="187"/>
      <c r="E37" s="187"/>
    </row>
    <row r="38" spans="1:5" ht="37.5" hidden="1" customHeight="1" x14ac:dyDescent="0.25">
      <c r="A38" s="141">
        <v>6711</v>
      </c>
      <c r="B38" s="31" t="s">
        <v>173</v>
      </c>
      <c r="C38" s="212">
        <v>230156</v>
      </c>
      <c r="D38" s="212"/>
      <c r="E38" s="212"/>
    </row>
    <row r="39" spans="1:5" ht="30" customHeight="1" x14ac:dyDescent="0.25">
      <c r="A39" s="201">
        <v>9</v>
      </c>
      <c r="B39" s="205" t="s">
        <v>158</v>
      </c>
      <c r="C39" s="203">
        <f t="shared" ref="C39" si="17">C40</f>
        <v>100000</v>
      </c>
      <c r="D39" s="203">
        <f>E39-C39</f>
        <v>0</v>
      </c>
      <c r="E39" s="203">
        <v>100000</v>
      </c>
    </row>
    <row r="40" spans="1:5" ht="29.25" customHeight="1" x14ac:dyDescent="0.25">
      <c r="A40" s="194">
        <v>92</v>
      </c>
      <c r="B40" s="200" t="s">
        <v>159</v>
      </c>
      <c r="C40" s="196">
        <f t="shared" ref="C40" si="18">C41</f>
        <v>100000</v>
      </c>
      <c r="D40" s="196">
        <f>E40-C40</f>
        <v>0</v>
      </c>
      <c r="E40" s="196">
        <v>100000</v>
      </c>
    </row>
    <row r="41" spans="1:5" s="21" customFormat="1" ht="28.5" hidden="1" customHeight="1" x14ac:dyDescent="0.25">
      <c r="A41" s="8">
        <v>922</v>
      </c>
      <c r="B41" s="174" t="s">
        <v>160</v>
      </c>
      <c r="C41" s="187">
        <f t="shared" ref="C41" si="19">C42</f>
        <v>100000</v>
      </c>
      <c r="D41" s="187"/>
      <c r="E41" s="187"/>
    </row>
    <row r="42" spans="1:5" ht="32.25" hidden="1" customHeight="1" x14ac:dyDescent="0.25">
      <c r="A42" s="183">
        <v>9221</v>
      </c>
      <c r="B42" s="184" t="s">
        <v>131</v>
      </c>
      <c r="C42" s="56">
        <v>100000</v>
      </c>
      <c r="D42" s="56"/>
      <c r="E42" s="56"/>
    </row>
    <row r="43" spans="1:5" ht="26.25" customHeight="1" x14ac:dyDescent="0.25">
      <c r="A43" s="219"/>
      <c r="B43" s="219"/>
      <c r="C43" s="220"/>
      <c r="D43" s="220"/>
      <c r="E43" s="220"/>
    </row>
    <row r="44" spans="1:5" ht="24.75" customHeight="1" x14ac:dyDescent="0.25">
      <c r="A44" s="270"/>
      <c r="B44" s="271"/>
      <c r="C44" s="271"/>
      <c r="D44" s="271"/>
      <c r="E44" s="271"/>
    </row>
    <row r="45" spans="1:5" ht="29.25" customHeight="1" x14ac:dyDescent="0.25">
      <c r="A45" s="32"/>
      <c r="B45" s="32"/>
      <c r="C45" s="59"/>
      <c r="D45" s="59"/>
      <c r="E45" s="59"/>
    </row>
    <row r="46" spans="1:5" ht="33.75" customHeight="1" x14ac:dyDescent="0.25">
      <c r="A46" s="29" t="s">
        <v>13</v>
      </c>
      <c r="B46" s="29" t="s">
        <v>17</v>
      </c>
      <c r="C46" s="60" t="s">
        <v>209</v>
      </c>
      <c r="D46" s="115" t="s">
        <v>268</v>
      </c>
      <c r="E46" s="115" t="s">
        <v>269</v>
      </c>
    </row>
    <row r="47" spans="1:5" ht="37.5" customHeight="1" x14ac:dyDescent="0.25">
      <c r="A47" s="29"/>
      <c r="B47" s="29" t="s">
        <v>177</v>
      </c>
      <c r="C47" s="186">
        <f t="shared" ref="C47" si="20">C48+C103</f>
        <v>2587156</v>
      </c>
      <c r="D47" s="186">
        <f>E47-C47</f>
        <v>58393.889999999665</v>
      </c>
      <c r="E47" s="186">
        <f>E48+E103</f>
        <v>2645549.8899999997</v>
      </c>
    </row>
    <row r="48" spans="1:5" ht="24" customHeight="1" x14ac:dyDescent="0.25">
      <c r="A48" s="201">
        <v>3</v>
      </c>
      <c r="B48" s="202" t="s">
        <v>18</v>
      </c>
      <c r="C48" s="203">
        <f t="shared" ref="C48" si="21">C49+C59+C92+C96+C99</f>
        <v>2401227</v>
      </c>
      <c r="D48" s="203">
        <f>E48-C48</f>
        <v>56393.889999999665</v>
      </c>
      <c r="E48" s="203">
        <f>E49+E59+E92+E96+E99</f>
        <v>2457620.8899999997</v>
      </c>
    </row>
    <row r="49" spans="1:5" ht="24" customHeight="1" x14ac:dyDescent="0.25">
      <c r="A49" s="194">
        <v>31</v>
      </c>
      <c r="B49" s="223" t="s">
        <v>19</v>
      </c>
      <c r="C49" s="196">
        <f t="shared" ref="C49" si="22">C50+C53+C55</f>
        <v>2056051</v>
      </c>
      <c r="D49" s="196">
        <f>E49-C49</f>
        <v>-1529.8300000000745</v>
      </c>
      <c r="E49" s="196">
        <v>2054521.17</v>
      </c>
    </row>
    <row r="50" spans="1:5" s="22" customFormat="1" ht="24" hidden="1" customHeight="1" x14ac:dyDescent="0.25">
      <c r="A50" s="8">
        <v>311</v>
      </c>
      <c r="B50" s="139" t="s">
        <v>144</v>
      </c>
      <c r="C50" s="187">
        <f t="shared" ref="C50" si="23">C51+C52</f>
        <v>1311000</v>
      </c>
      <c r="D50" s="196">
        <f t="shared" ref="D50:D99" si="24">E50-C50</f>
        <v>-1311000</v>
      </c>
      <c r="E50" s="187"/>
    </row>
    <row r="51" spans="1:5" s="22" customFormat="1" ht="24" hidden="1" customHeight="1" x14ac:dyDescent="0.25">
      <c r="A51" s="141">
        <v>3111</v>
      </c>
      <c r="B51" s="30" t="s">
        <v>79</v>
      </c>
      <c r="C51" s="212">
        <v>1311000</v>
      </c>
      <c r="D51" s="196">
        <f t="shared" si="24"/>
        <v>-1311000</v>
      </c>
      <c r="E51" s="212"/>
    </row>
    <row r="52" spans="1:5" s="22" customFormat="1" ht="24" hidden="1" customHeight="1" x14ac:dyDescent="0.25">
      <c r="A52" s="141">
        <v>3113</v>
      </c>
      <c r="B52" s="30" t="s">
        <v>141</v>
      </c>
      <c r="C52" s="190">
        <v>0</v>
      </c>
      <c r="D52" s="196">
        <f t="shared" si="24"/>
        <v>0</v>
      </c>
      <c r="E52" s="190"/>
    </row>
    <row r="53" spans="1:5" s="22" customFormat="1" ht="24" hidden="1" customHeight="1" x14ac:dyDescent="0.25">
      <c r="A53" s="8">
        <v>312</v>
      </c>
      <c r="B53" s="139" t="s">
        <v>80</v>
      </c>
      <c r="C53" s="187">
        <f t="shared" ref="C53" si="25">C54</f>
        <v>88000</v>
      </c>
      <c r="D53" s="196">
        <f t="shared" si="24"/>
        <v>-88000</v>
      </c>
      <c r="E53" s="187"/>
    </row>
    <row r="54" spans="1:5" s="22" customFormat="1" ht="24" hidden="1" customHeight="1" x14ac:dyDescent="0.25">
      <c r="A54" s="141">
        <v>3121</v>
      </c>
      <c r="B54" s="30" t="s">
        <v>80</v>
      </c>
      <c r="C54" s="212">
        <v>88000</v>
      </c>
      <c r="D54" s="196">
        <f t="shared" si="24"/>
        <v>-88000</v>
      </c>
      <c r="E54" s="212"/>
    </row>
    <row r="55" spans="1:5" s="22" customFormat="1" ht="24" hidden="1" customHeight="1" x14ac:dyDescent="0.25">
      <c r="A55" s="8">
        <v>313</v>
      </c>
      <c r="B55" s="139" t="s">
        <v>145</v>
      </c>
      <c r="C55" s="187">
        <f t="shared" ref="C55" si="26">C56+C57+C58</f>
        <v>657051</v>
      </c>
      <c r="D55" s="196">
        <f t="shared" si="24"/>
        <v>-657051</v>
      </c>
      <c r="E55" s="187"/>
    </row>
    <row r="56" spans="1:5" s="22" customFormat="1" ht="24" hidden="1" customHeight="1" x14ac:dyDescent="0.25">
      <c r="A56" s="141">
        <v>3131</v>
      </c>
      <c r="B56" s="30" t="s">
        <v>88</v>
      </c>
      <c r="C56" s="190">
        <v>350500</v>
      </c>
      <c r="D56" s="196">
        <f t="shared" si="24"/>
        <v>-350500</v>
      </c>
      <c r="E56" s="190"/>
    </row>
    <row r="57" spans="1:5" s="22" customFormat="1" ht="24" hidden="1" customHeight="1" x14ac:dyDescent="0.25">
      <c r="A57" s="141">
        <v>3132</v>
      </c>
      <c r="B57" s="30" t="s">
        <v>81</v>
      </c>
      <c r="C57" s="212">
        <v>306551</v>
      </c>
      <c r="D57" s="196">
        <f t="shared" si="24"/>
        <v>-306551</v>
      </c>
      <c r="E57" s="212"/>
    </row>
    <row r="58" spans="1:5" s="22" customFormat="1" ht="24" hidden="1" customHeight="1" x14ac:dyDescent="0.25">
      <c r="A58" s="141">
        <v>3133</v>
      </c>
      <c r="B58" s="184" t="s">
        <v>189</v>
      </c>
      <c r="C58" s="56">
        <v>0</v>
      </c>
      <c r="D58" s="196">
        <f t="shared" si="24"/>
        <v>0</v>
      </c>
      <c r="E58" s="56"/>
    </row>
    <row r="59" spans="1:5" s="22" customFormat="1" ht="24" customHeight="1" x14ac:dyDescent="0.25">
      <c r="A59" s="194">
        <v>32</v>
      </c>
      <c r="B59" s="223" t="s">
        <v>28</v>
      </c>
      <c r="C59" s="196">
        <f t="shared" ref="C59" si="27">C60+C65+C72+C82+C84</f>
        <v>339146</v>
      </c>
      <c r="D59" s="196">
        <f t="shared" si="24"/>
        <v>9523.7199999999721</v>
      </c>
      <c r="E59" s="196">
        <v>348669.72</v>
      </c>
    </row>
    <row r="60" spans="1:5" s="22" customFormat="1" ht="24" hidden="1" customHeight="1" x14ac:dyDescent="0.25">
      <c r="A60" s="8">
        <v>321</v>
      </c>
      <c r="B60" s="139" t="s">
        <v>40</v>
      </c>
      <c r="C60" s="187">
        <f t="shared" ref="C60" si="28">SUM(C61:C64)</f>
        <v>151990</v>
      </c>
      <c r="D60" s="196">
        <f t="shared" si="24"/>
        <v>-151990</v>
      </c>
      <c r="E60" s="187"/>
    </row>
    <row r="61" spans="1:5" s="22" customFormat="1" ht="24" hidden="1" customHeight="1" x14ac:dyDescent="0.25">
      <c r="A61" s="141">
        <v>3211</v>
      </c>
      <c r="B61" s="184" t="s">
        <v>41</v>
      </c>
      <c r="C61" s="212">
        <v>95590</v>
      </c>
      <c r="D61" s="196">
        <f t="shared" si="24"/>
        <v>-95590</v>
      </c>
      <c r="E61" s="212"/>
    </row>
    <row r="62" spans="1:5" s="22" customFormat="1" ht="24" hidden="1" customHeight="1" x14ac:dyDescent="0.25">
      <c r="A62" s="141">
        <v>3212</v>
      </c>
      <c r="B62" s="30" t="s">
        <v>42</v>
      </c>
      <c r="C62" s="212">
        <v>48900</v>
      </c>
      <c r="D62" s="196">
        <f t="shared" si="24"/>
        <v>-48900</v>
      </c>
      <c r="E62" s="212"/>
    </row>
    <row r="63" spans="1:5" s="22" customFormat="1" ht="24" hidden="1" customHeight="1" x14ac:dyDescent="0.25">
      <c r="A63" s="141">
        <v>3213</v>
      </c>
      <c r="B63" s="30" t="s">
        <v>43</v>
      </c>
      <c r="C63" s="212">
        <v>6000</v>
      </c>
      <c r="D63" s="196">
        <f t="shared" si="24"/>
        <v>-6000</v>
      </c>
      <c r="E63" s="212"/>
    </row>
    <row r="64" spans="1:5" s="22" customFormat="1" ht="24" hidden="1" customHeight="1" x14ac:dyDescent="0.25">
      <c r="A64" s="141">
        <v>3214</v>
      </c>
      <c r="B64" s="30" t="s">
        <v>44</v>
      </c>
      <c r="C64" s="212">
        <v>1500</v>
      </c>
      <c r="D64" s="196">
        <f t="shared" si="24"/>
        <v>-1500</v>
      </c>
      <c r="E64" s="212"/>
    </row>
    <row r="65" spans="1:5" s="22" customFormat="1" ht="24" hidden="1" customHeight="1" x14ac:dyDescent="0.25">
      <c r="A65" s="8">
        <v>322</v>
      </c>
      <c r="B65" s="139" t="s">
        <v>45</v>
      </c>
      <c r="C65" s="187">
        <f t="shared" ref="C65" si="29">SUM(C66:C71)</f>
        <v>103600</v>
      </c>
      <c r="D65" s="196">
        <f t="shared" si="24"/>
        <v>-103600</v>
      </c>
      <c r="E65" s="187"/>
    </row>
    <row r="66" spans="1:5" s="22" customFormat="1" ht="24" hidden="1" customHeight="1" x14ac:dyDescent="0.25">
      <c r="A66" s="141">
        <v>3221</v>
      </c>
      <c r="B66" s="30" t="s">
        <v>46</v>
      </c>
      <c r="C66" s="212">
        <v>28500</v>
      </c>
      <c r="D66" s="196">
        <f t="shared" si="24"/>
        <v>-28500</v>
      </c>
      <c r="E66" s="212"/>
    </row>
    <row r="67" spans="1:5" s="22" customFormat="1" ht="24" hidden="1" customHeight="1" x14ac:dyDescent="0.25">
      <c r="A67" s="141">
        <v>3222</v>
      </c>
      <c r="B67" s="30" t="s">
        <v>182</v>
      </c>
      <c r="C67" s="212">
        <v>2100</v>
      </c>
      <c r="D67" s="196">
        <f t="shared" si="24"/>
        <v>-2100</v>
      </c>
      <c r="E67" s="212"/>
    </row>
    <row r="68" spans="1:5" s="22" customFormat="1" ht="24" hidden="1" customHeight="1" x14ac:dyDescent="0.25">
      <c r="A68" s="141">
        <v>3223</v>
      </c>
      <c r="B68" s="30" t="s">
        <v>47</v>
      </c>
      <c r="C68" s="212">
        <v>55000</v>
      </c>
      <c r="D68" s="196">
        <f t="shared" si="24"/>
        <v>-55000</v>
      </c>
      <c r="E68" s="212"/>
    </row>
    <row r="69" spans="1:5" s="22" customFormat="1" ht="24" hidden="1" customHeight="1" x14ac:dyDescent="0.25">
      <c r="A69" s="141">
        <v>3224</v>
      </c>
      <c r="B69" s="30" t="s">
        <v>69</v>
      </c>
      <c r="C69" s="212">
        <v>14500</v>
      </c>
      <c r="D69" s="196">
        <f t="shared" si="24"/>
        <v>-14500</v>
      </c>
      <c r="E69" s="212"/>
    </row>
    <row r="70" spans="1:5" s="22" customFormat="1" ht="24" hidden="1" customHeight="1" x14ac:dyDescent="0.25">
      <c r="A70" s="141">
        <v>3225</v>
      </c>
      <c r="B70" s="30" t="s">
        <v>48</v>
      </c>
      <c r="C70" s="211">
        <v>2400</v>
      </c>
      <c r="D70" s="196">
        <f t="shared" si="24"/>
        <v>-2400</v>
      </c>
      <c r="E70" s="211"/>
    </row>
    <row r="71" spans="1:5" s="22" customFormat="1" ht="24" hidden="1" customHeight="1" x14ac:dyDescent="0.25">
      <c r="A71" s="141">
        <v>3227</v>
      </c>
      <c r="B71" s="30" t="s">
        <v>49</v>
      </c>
      <c r="C71" s="212">
        <v>1100</v>
      </c>
      <c r="D71" s="196">
        <f t="shared" si="24"/>
        <v>-1100</v>
      </c>
      <c r="E71" s="212"/>
    </row>
    <row r="72" spans="1:5" s="22" customFormat="1" ht="24" hidden="1" customHeight="1" x14ac:dyDescent="0.25">
      <c r="A72" s="8">
        <v>323</v>
      </c>
      <c r="B72" s="139" t="s">
        <v>50</v>
      </c>
      <c r="C72" s="187">
        <f t="shared" ref="C72" si="30">SUM(C73:C81)</f>
        <v>63176</v>
      </c>
      <c r="D72" s="196">
        <f t="shared" si="24"/>
        <v>-63176</v>
      </c>
      <c r="E72" s="187"/>
    </row>
    <row r="73" spans="1:5" s="22" customFormat="1" ht="24" hidden="1" customHeight="1" x14ac:dyDescent="0.25">
      <c r="A73" s="141">
        <v>3231</v>
      </c>
      <c r="B73" s="30" t="s">
        <v>51</v>
      </c>
      <c r="C73" s="212">
        <v>9600</v>
      </c>
      <c r="D73" s="196">
        <f t="shared" si="24"/>
        <v>-9600</v>
      </c>
      <c r="E73" s="212"/>
    </row>
    <row r="74" spans="1:5" s="22" customFormat="1" ht="24" hidden="1" customHeight="1" x14ac:dyDescent="0.25">
      <c r="A74" s="141">
        <v>3232</v>
      </c>
      <c r="B74" s="184" t="s">
        <v>71</v>
      </c>
      <c r="C74" s="212">
        <v>10545</v>
      </c>
      <c r="D74" s="196">
        <f t="shared" si="24"/>
        <v>-10545</v>
      </c>
      <c r="E74" s="212"/>
    </row>
    <row r="75" spans="1:5" s="22" customFormat="1" ht="24" hidden="1" customHeight="1" x14ac:dyDescent="0.25">
      <c r="A75" s="141">
        <v>3233</v>
      </c>
      <c r="B75" s="184" t="s">
        <v>52</v>
      </c>
      <c r="C75" s="212">
        <v>5350</v>
      </c>
      <c r="D75" s="196">
        <f t="shared" si="24"/>
        <v>-5350</v>
      </c>
      <c r="E75" s="212"/>
    </row>
    <row r="76" spans="1:5" s="22" customFormat="1" ht="24" hidden="1" customHeight="1" x14ac:dyDescent="0.25">
      <c r="A76" s="141">
        <v>3234</v>
      </c>
      <c r="B76" s="184" t="s">
        <v>53</v>
      </c>
      <c r="C76" s="212">
        <v>10000</v>
      </c>
      <c r="D76" s="196">
        <f t="shared" si="24"/>
        <v>-10000</v>
      </c>
      <c r="E76" s="212"/>
    </row>
    <row r="77" spans="1:5" s="22" customFormat="1" ht="24" hidden="1" customHeight="1" x14ac:dyDescent="0.25">
      <c r="A77" s="141">
        <v>3235</v>
      </c>
      <c r="B77" s="184" t="s">
        <v>54</v>
      </c>
      <c r="C77" s="212">
        <v>4200</v>
      </c>
      <c r="D77" s="196">
        <f t="shared" si="24"/>
        <v>-4200</v>
      </c>
      <c r="E77" s="212"/>
    </row>
    <row r="78" spans="1:5" s="22" customFormat="1" ht="24" hidden="1" customHeight="1" x14ac:dyDescent="0.25">
      <c r="A78" s="141">
        <v>3236</v>
      </c>
      <c r="B78" s="184" t="s">
        <v>55</v>
      </c>
      <c r="C78" s="212">
        <v>3500</v>
      </c>
      <c r="D78" s="196">
        <f t="shared" si="24"/>
        <v>-3500</v>
      </c>
      <c r="E78" s="212"/>
    </row>
    <row r="79" spans="1:5" s="22" customFormat="1" ht="24" hidden="1" customHeight="1" x14ac:dyDescent="0.25">
      <c r="A79" s="141">
        <v>3237</v>
      </c>
      <c r="B79" s="184" t="s">
        <v>56</v>
      </c>
      <c r="C79" s="212">
        <v>5581</v>
      </c>
      <c r="D79" s="196">
        <f t="shared" si="24"/>
        <v>-5581</v>
      </c>
      <c r="E79" s="212"/>
    </row>
    <row r="80" spans="1:5" s="22" customFormat="1" ht="24" hidden="1" customHeight="1" x14ac:dyDescent="0.25">
      <c r="A80" s="141">
        <v>3238</v>
      </c>
      <c r="B80" s="184" t="s">
        <v>57</v>
      </c>
      <c r="C80" s="212">
        <v>7500</v>
      </c>
      <c r="D80" s="196">
        <f t="shared" si="24"/>
        <v>-7500</v>
      </c>
      <c r="E80" s="212"/>
    </row>
    <row r="81" spans="1:5" s="22" customFormat="1" ht="24" hidden="1" customHeight="1" x14ac:dyDescent="0.25">
      <c r="A81" s="141">
        <v>3239</v>
      </c>
      <c r="B81" s="184" t="s">
        <v>58</v>
      </c>
      <c r="C81" s="212">
        <v>6900</v>
      </c>
      <c r="D81" s="196">
        <f t="shared" si="24"/>
        <v>-6900</v>
      </c>
      <c r="E81" s="212"/>
    </row>
    <row r="82" spans="1:5" s="22" customFormat="1" ht="41.25" hidden="1" customHeight="1" x14ac:dyDescent="0.25">
      <c r="A82" s="8">
        <v>324</v>
      </c>
      <c r="B82" s="139" t="s">
        <v>90</v>
      </c>
      <c r="C82" s="187">
        <f t="shared" ref="C82" si="31">C83</f>
        <v>3500</v>
      </c>
      <c r="D82" s="196">
        <f t="shared" si="24"/>
        <v>-3500</v>
      </c>
      <c r="E82" s="187"/>
    </row>
    <row r="83" spans="1:5" s="22" customFormat="1" ht="24" hidden="1" customHeight="1" x14ac:dyDescent="0.25">
      <c r="A83" s="141">
        <v>3241</v>
      </c>
      <c r="B83" s="184" t="s">
        <v>90</v>
      </c>
      <c r="C83" s="212">
        <v>3500</v>
      </c>
      <c r="D83" s="196">
        <f t="shared" si="24"/>
        <v>-3500</v>
      </c>
      <c r="E83" s="212"/>
    </row>
    <row r="84" spans="1:5" s="22" customFormat="1" ht="24" hidden="1" customHeight="1" x14ac:dyDescent="0.25">
      <c r="A84" s="8">
        <v>329</v>
      </c>
      <c r="B84" s="139" t="s">
        <v>59</v>
      </c>
      <c r="C84" s="187">
        <f t="shared" ref="C84" si="32">SUM(C85:C91)</f>
        <v>16880</v>
      </c>
      <c r="D84" s="196">
        <f t="shared" si="24"/>
        <v>-16880</v>
      </c>
      <c r="E84" s="187"/>
    </row>
    <row r="85" spans="1:5" s="22" customFormat="1" ht="24" hidden="1" customHeight="1" x14ac:dyDescent="0.25">
      <c r="A85" s="141">
        <v>3291</v>
      </c>
      <c r="B85" s="184" t="s">
        <v>78</v>
      </c>
      <c r="C85" s="56">
        <v>0</v>
      </c>
      <c r="D85" s="196">
        <f t="shared" si="24"/>
        <v>0</v>
      </c>
      <c r="E85" s="56"/>
    </row>
    <row r="86" spans="1:5" s="22" customFormat="1" ht="24" hidden="1" customHeight="1" x14ac:dyDescent="0.25">
      <c r="A86" s="141">
        <v>3292</v>
      </c>
      <c r="B86" s="222" t="s">
        <v>253</v>
      </c>
      <c r="C86" s="212">
        <v>1500</v>
      </c>
      <c r="D86" s="196">
        <f t="shared" si="24"/>
        <v>-1500</v>
      </c>
      <c r="E86" s="212"/>
    </row>
    <row r="87" spans="1:5" s="22" customFormat="1" ht="24" hidden="1" customHeight="1" x14ac:dyDescent="0.25">
      <c r="A87" s="141">
        <v>3293</v>
      </c>
      <c r="B87" s="184" t="s">
        <v>61</v>
      </c>
      <c r="C87" s="212">
        <v>7750</v>
      </c>
      <c r="D87" s="196">
        <f t="shared" si="24"/>
        <v>-7750</v>
      </c>
      <c r="E87" s="212"/>
    </row>
    <row r="88" spans="1:5" s="22" customFormat="1" ht="24" hidden="1" customHeight="1" x14ac:dyDescent="0.25">
      <c r="A88" s="141">
        <v>3294</v>
      </c>
      <c r="B88" s="184" t="s">
        <v>62</v>
      </c>
      <c r="C88" s="56">
        <v>200</v>
      </c>
      <c r="D88" s="196">
        <f t="shared" si="24"/>
        <v>-200</v>
      </c>
      <c r="E88" s="56"/>
    </row>
    <row r="89" spans="1:5" s="22" customFormat="1" ht="24" hidden="1" customHeight="1" x14ac:dyDescent="0.25">
      <c r="A89" s="141">
        <v>3295</v>
      </c>
      <c r="B89" s="184" t="s">
        <v>63</v>
      </c>
      <c r="C89" s="56">
        <v>0</v>
      </c>
      <c r="D89" s="196">
        <f t="shared" si="24"/>
        <v>0</v>
      </c>
      <c r="E89" s="56"/>
    </row>
    <row r="90" spans="1:5" s="22" customFormat="1" ht="24" hidden="1" customHeight="1" x14ac:dyDescent="0.25">
      <c r="A90" s="141">
        <v>3296</v>
      </c>
      <c r="B90" s="184" t="s">
        <v>190</v>
      </c>
      <c r="C90" s="56">
        <v>0</v>
      </c>
      <c r="D90" s="196">
        <f t="shared" si="24"/>
        <v>0</v>
      </c>
      <c r="E90" s="56"/>
    </row>
    <row r="91" spans="1:5" s="22" customFormat="1" ht="24" hidden="1" customHeight="1" x14ac:dyDescent="0.25">
      <c r="A91" s="141">
        <v>3299</v>
      </c>
      <c r="B91" s="184" t="s">
        <v>59</v>
      </c>
      <c r="C91" s="212">
        <v>7430</v>
      </c>
      <c r="D91" s="196">
        <f t="shared" si="24"/>
        <v>-7430</v>
      </c>
      <c r="E91" s="212"/>
    </row>
    <row r="92" spans="1:5" s="22" customFormat="1" ht="24" customHeight="1" x14ac:dyDescent="0.25">
      <c r="A92" s="194">
        <v>34</v>
      </c>
      <c r="B92" s="223" t="s">
        <v>64</v>
      </c>
      <c r="C92" s="196">
        <f t="shared" ref="C92" si="33">C93</f>
        <v>4010</v>
      </c>
      <c r="D92" s="196">
        <f t="shared" si="24"/>
        <v>0</v>
      </c>
      <c r="E92" s="196">
        <v>4010</v>
      </c>
    </row>
    <row r="93" spans="1:5" s="22" customFormat="1" ht="24" hidden="1" customHeight="1" x14ac:dyDescent="0.25">
      <c r="A93" s="8">
        <v>343</v>
      </c>
      <c r="B93" s="139" t="s">
        <v>65</v>
      </c>
      <c r="C93" s="187">
        <f t="shared" ref="C93" si="34">C94+C95</f>
        <v>4010</v>
      </c>
      <c r="D93" s="196">
        <f t="shared" si="24"/>
        <v>-4010</v>
      </c>
      <c r="E93" s="187"/>
    </row>
    <row r="94" spans="1:5" s="22" customFormat="1" ht="24" hidden="1" customHeight="1" x14ac:dyDescent="0.25">
      <c r="A94" s="141">
        <v>3431</v>
      </c>
      <c r="B94" s="184" t="s">
        <v>66</v>
      </c>
      <c r="C94" s="212">
        <v>4000</v>
      </c>
      <c r="D94" s="196">
        <f t="shared" si="24"/>
        <v>-4000</v>
      </c>
      <c r="E94" s="212"/>
    </row>
    <row r="95" spans="1:5" s="22" customFormat="1" ht="24" hidden="1" customHeight="1" x14ac:dyDescent="0.25">
      <c r="A95" s="141">
        <v>3433</v>
      </c>
      <c r="B95" s="184" t="s">
        <v>254</v>
      </c>
      <c r="C95" s="212">
        <v>10</v>
      </c>
      <c r="D95" s="196">
        <f t="shared" si="24"/>
        <v>-10</v>
      </c>
      <c r="E95" s="212"/>
    </row>
    <row r="96" spans="1:5" s="22" customFormat="1" ht="24" customHeight="1" x14ac:dyDescent="0.25">
      <c r="A96" s="194">
        <v>37</v>
      </c>
      <c r="B96" s="223" t="s">
        <v>185</v>
      </c>
      <c r="C96" s="196">
        <f t="shared" ref="C96" si="35">C97</f>
        <v>10</v>
      </c>
      <c r="D96" s="196">
        <f t="shared" si="24"/>
        <v>45400</v>
      </c>
      <c r="E96" s="196">
        <v>45410</v>
      </c>
    </row>
    <row r="97" spans="1:5" s="22" customFormat="1" ht="24" hidden="1" customHeight="1" x14ac:dyDescent="0.25">
      <c r="A97" s="8">
        <v>372</v>
      </c>
      <c r="B97" s="140" t="s">
        <v>184</v>
      </c>
      <c r="C97" s="187">
        <f t="shared" ref="C97" si="36">C98</f>
        <v>10</v>
      </c>
      <c r="D97" s="196">
        <f t="shared" si="24"/>
        <v>-10</v>
      </c>
      <c r="E97" s="187"/>
    </row>
    <row r="98" spans="1:5" s="22" customFormat="1" ht="24" hidden="1" customHeight="1" x14ac:dyDescent="0.25">
      <c r="A98" s="141">
        <v>3722</v>
      </c>
      <c r="B98" s="184" t="s">
        <v>183</v>
      </c>
      <c r="C98" s="56">
        <v>10</v>
      </c>
      <c r="D98" s="196">
        <f t="shared" si="24"/>
        <v>-10</v>
      </c>
      <c r="E98" s="56"/>
    </row>
    <row r="99" spans="1:5" s="22" customFormat="1" ht="24" customHeight="1" x14ac:dyDescent="0.25">
      <c r="A99" s="194">
        <v>38</v>
      </c>
      <c r="B99" s="223" t="s">
        <v>186</v>
      </c>
      <c r="C99" s="196">
        <f t="shared" ref="C99" si="37">C100</f>
        <v>2010</v>
      </c>
      <c r="D99" s="196">
        <f t="shared" si="24"/>
        <v>3000</v>
      </c>
      <c r="E99" s="196">
        <v>5010</v>
      </c>
    </row>
    <row r="100" spans="1:5" s="22" customFormat="1" ht="24" hidden="1" customHeight="1" x14ac:dyDescent="0.25">
      <c r="A100" s="8">
        <v>381</v>
      </c>
      <c r="B100" s="139" t="s">
        <v>137</v>
      </c>
      <c r="C100" s="187">
        <f t="shared" ref="C100" si="38">C101+C102</f>
        <v>2010</v>
      </c>
      <c r="D100" s="187"/>
      <c r="E100" s="187"/>
    </row>
    <row r="101" spans="1:5" s="22" customFormat="1" ht="24" hidden="1" customHeight="1" x14ac:dyDescent="0.25">
      <c r="A101" s="141">
        <v>3811</v>
      </c>
      <c r="B101" s="184" t="s">
        <v>222</v>
      </c>
      <c r="C101" s="56">
        <v>1000</v>
      </c>
      <c r="D101" s="56"/>
      <c r="E101" s="56"/>
    </row>
    <row r="102" spans="1:5" s="22" customFormat="1" ht="24" hidden="1" customHeight="1" x14ac:dyDescent="0.25">
      <c r="A102" s="141">
        <v>3812</v>
      </c>
      <c r="B102" s="184" t="s">
        <v>191</v>
      </c>
      <c r="C102" s="212">
        <v>1010</v>
      </c>
      <c r="D102" s="212"/>
      <c r="E102" s="212"/>
    </row>
    <row r="103" spans="1:5" ht="34.5" customHeight="1" x14ac:dyDescent="0.25">
      <c r="A103" s="204">
        <v>4</v>
      </c>
      <c r="B103" s="205" t="s">
        <v>20</v>
      </c>
      <c r="C103" s="203">
        <f t="shared" ref="C103" si="39">C104+C115</f>
        <v>185929</v>
      </c>
      <c r="D103" s="203">
        <f>E103-C103</f>
        <v>2000</v>
      </c>
      <c r="E103" s="203">
        <f>E104+E115</f>
        <v>187929</v>
      </c>
    </row>
    <row r="104" spans="1:5" s="22" customFormat="1" ht="34.5" customHeight="1" x14ac:dyDescent="0.25">
      <c r="A104" s="206">
        <v>42</v>
      </c>
      <c r="B104" s="223" t="s">
        <v>146</v>
      </c>
      <c r="C104" s="196">
        <f t="shared" ref="C104" si="40">C105+C108+C113</f>
        <v>148929</v>
      </c>
      <c r="D104" s="196">
        <f>E104-C104</f>
        <v>2000</v>
      </c>
      <c r="E104" s="196">
        <v>150929</v>
      </c>
    </row>
    <row r="105" spans="1:5" s="22" customFormat="1" ht="34.5" hidden="1" customHeight="1" x14ac:dyDescent="0.25">
      <c r="A105" s="207">
        <v>421</v>
      </c>
      <c r="B105" s="139" t="s">
        <v>151</v>
      </c>
      <c r="C105" s="221">
        <f t="shared" ref="C105" si="41">C106+C107</f>
        <v>0</v>
      </c>
      <c r="D105" s="196">
        <f t="shared" ref="D105:D115" si="42">E105-C105</f>
        <v>0</v>
      </c>
      <c r="E105" s="221"/>
    </row>
    <row r="106" spans="1:5" s="77" customFormat="1" ht="34.5" hidden="1" customHeight="1" x14ac:dyDescent="0.25">
      <c r="A106" s="208">
        <v>4212</v>
      </c>
      <c r="B106" s="184" t="s">
        <v>140</v>
      </c>
      <c r="C106" s="56">
        <v>0</v>
      </c>
      <c r="D106" s="196">
        <f t="shared" si="42"/>
        <v>0</v>
      </c>
      <c r="E106" s="56"/>
    </row>
    <row r="107" spans="1:5" s="77" customFormat="1" ht="34.5" hidden="1" customHeight="1" x14ac:dyDescent="0.25">
      <c r="A107" s="208">
        <v>4214</v>
      </c>
      <c r="B107" s="184" t="s">
        <v>255</v>
      </c>
      <c r="C107" s="56">
        <v>0</v>
      </c>
      <c r="D107" s="196">
        <f t="shared" si="42"/>
        <v>0</v>
      </c>
      <c r="E107" s="56"/>
    </row>
    <row r="108" spans="1:5" s="22" customFormat="1" ht="34.5" hidden="1" customHeight="1" x14ac:dyDescent="0.25">
      <c r="A108" s="207">
        <v>422</v>
      </c>
      <c r="B108" s="139" t="s">
        <v>149</v>
      </c>
      <c r="C108" s="221">
        <f t="shared" ref="C108" si="43">C109+C110+C111+C112</f>
        <v>142000</v>
      </c>
      <c r="D108" s="196">
        <f t="shared" si="42"/>
        <v>-142000</v>
      </c>
      <c r="E108" s="221"/>
    </row>
    <row r="109" spans="1:5" s="77" customFormat="1" ht="34.5" hidden="1" customHeight="1" x14ac:dyDescent="0.25">
      <c r="A109" s="208">
        <v>4221</v>
      </c>
      <c r="B109" s="184" t="s">
        <v>107</v>
      </c>
      <c r="C109" s="212">
        <v>91000</v>
      </c>
      <c r="D109" s="196">
        <f t="shared" si="42"/>
        <v>-91000</v>
      </c>
      <c r="E109" s="212"/>
    </row>
    <row r="110" spans="1:5" s="77" customFormat="1" ht="34.5" hidden="1" customHeight="1" x14ac:dyDescent="0.25">
      <c r="A110" s="208">
        <v>4222</v>
      </c>
      <c r="B110" s="184" t="s">
        <v>139</v>
      </c>
      <c r="C110" s="212">
        <v>8000</v>
      </c>
      <c r="D110" s="196">
        <f t="shared" si="42"/>
        <v>-8000</v>
      </c>
      <c r="E110" s="212"/>
    </row>
    <row r="111" spans="1:5" s="77" customFormat="1" ht="34.5" hidden="1" customHeight="1" x14ac:dyDescent="0.25">
      <c r="A111" s="208">
        <v>4223</v>
      </c>
      <c r="B111" s="184" t="s">
        <v>108</v>
      </c>
      <c r="C111" s="56">
        <v>5000</v>
      </c>
      <c r="D111" s="196">
        <f t="shared" si="42"/>
        <v>-5000</v>
      </c>
      <c r="E111" s="56"/>
    </row>
    <row r="112" spans="1:5" s="77" customFormat="1" ht="34.5" hidden="1" customHeight="1" x14ac:dyDescent="0.25">
      <c r="A112" s="208">
        <v>4227</v>
      </c>
      <c r="B112" s="184" t="s">
        <v>223</v>
      </c>
      <c r="C112" s="212">
        <v>38000</v>
      </c>
      <c r="D112" s="196">
        <f t="shared" si="42"/>
        <v>-38000</v>
      </c>
      <c r="E112" s="212"/>
    </row>
    <row r="113" spans="1:5" s="22" customFormat="1" ht="34.5" hidden="1" customHeight="1" x14ac:dyDescent="0.25">
      <c r="A113" s="9">
        <v>424</v>
      </c>
      <c r="B113" s="139" t="s">
        <v>147</v>
      </c>
      <c r="C113" s="187">
        <f t="shared" ref="C113" si="44">C114</f>
        <v>6929</v>
      </c>
      <c r="D113" s="196">
        <f t="shared" si="42"/>
        <v>-6929</v>
      </c>
      <c r="E113" s="187"/>
    </row>
    <row r="114" spans="1:5" s="77" customFormat="1" ht="34.5" hidden="1" customHeight="1" x14ac:dyDescent="0.25">
      <c r="A114" s="208">
        <v>4241</v>
      </c>
      <c r="B114" s="184" t="s">
        <v>109</v>
      </c>
      <c r="C114" s="212">
        <v>6929</v>
      </c>
      <c r="D114" s="196">
        <f t="shared" si="42"/>
        <v>-6929</v>
      </c>
      <c r="E114" s="212"/>
    </row>
    <row r="115" spans="1:5" s="22" customFormat="1" ht="39.75" customHeight="1" x14ac:dyDescent="0.25">
      <c r="A115" s="206">
        <v>45</v>
      </c>
      <c r="B115" s="223" t="s">
        <v>150</v>
      </c>
      <c r="C115" s="196">
        <f t="shared" ref="C115" si="45">C116</f>
        <v>37000</v>
      </c>
      <c r="D115" s="196">
        <f t="shared" si="42"/>
        <v>0</v>
      </c>
      <c r="E115" s="196">
        <v>37000</v>
      </c>
    </row>
    <row r="116" spans="1:5" s="22" customFormat="1" ht="34.5" hidden="1" customHeight="1" x14ac:dyDescent="0.25">
      <c r="A116" s="9">
        <v>451</v>
      </c>
      <c r="B116" s="139" t="s">
        <v>142</v>
      </c>
      <c r="C116" s="187">
        <f t="shared" ref="C116" si="46">C117</f>
        <v>37000</v>
      </c>
      <c r="D116" s="187"/>
      <c r="E116" s="187"/>
    </row>
    <row r="117" spans="1:5" s="77" customFormat="1" ht="34.5" hidden="1" customHeight="1" x14ac:dyDescent="0.25">
      <c r="A117" s="208">
        <v>4511</v>
      </c>
      <c r="B117" s="184" t="s">
        <v>142</v>
      </c>
      <c r="C117" s="212">
        <v>37000</v>
      </c>
      <c r="D117" s="212"/>
      <c r="E117" s="212"/>
    </row>
  </sheetData>
  <mergeCells count="5">
    <mergeCell ref="A7:E7"/>
    <mergeCell ref="A44:E44"/>
    <mergeCell ref="A1:E1"/>
    <mergeCell ref="A3:E3"/>
    <mergeCell ref="A5:E5"/>
  </mergeCells>
  <pageMargins left="0.25" right="0.25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42"/>
  <sheetViews>
    <sheetView topLeftCell="A16" workbookViewId="0">
      <selection activeCell="D29" sqref="D29"/>
    </sheetView>
  </sheetViews>
  <sheetFormatPr defaultRowHeight="15" x14ac:dyDescent="0.25"/>
  <cols>
    <col min="1" max="1" width="39" customWidth="1"/>
    <col min="2" max="4" width="25.28515625" customWidth="1"/>
  </cols>
  <sheetData>
    <row r="1" spans="1:4" ht="42" customHeight="1" x14ac:dyDescent="0.25">
      <c r="A1" s="273" t="s">
        <v>267</v>
      </c>
      <c r="B1" s="273"/>
      <c r="C1" s="273"/>
      <c r="D1" s="273"/>
    </row>
    <row r="2" spans="1:4" ht="18" customHeight="1" x14ac:dyDescent="0.25">
      <c r="A2" s="117"/>
      <c r="B2" s="117"/>
      <c r="C2" s="117"/>
      <c r="D2" s="117"/>
    </row>
    <row r="3" spans="1:4" ht="15.75" customHeight="1" x14ac:dyDescent="0.25">
      <c r="A3" s="273" t="s">
        <v>25</v>
      </c>
      <c r="B3" s="273"/>
      <c r="C3" s="273"/>
      <c r="D3" s="273"/>
    </row>
    <row r="4" spans="1:4" x14ac:dyDescent="0.25">
      <c r="B4" s="116"/>
      <c r="C4" s="116"/>
      <c r="D4" s="116"/>
    </row>
    <row r="5" spans="1:4" ht="18" customHeight="1" x14ac:dyDescent="0.25">
      <c r="A5" s="273" t="s">
        <v>12</v>
      </c>
      <c r="B5" s="273"/>
      <c r="C5" s="273"/>
      <c r="D5" s="273"/>
    </row>
    <row r="6" spans="1:4" ht="18" x14ac:dyDescent="0.25">
      <c r="A6" s="117"/>
      <c r="B6" s="116"/>
      <c r="C6" s="116"/>
      <c r="D6" s="116"/>
    </row>
    <row r="7" spans="1:4" ht="15.75" customHeight="1" x14ac:dyDescent="0.25">
      <c r="A7" s="273" t="s">
        <v>201</v>
      </c>
      <c r="B7" s="273"/>
      <c r="C7" s="273"/>
      <c r="D7" s="273"/>
    </row>
    <row r="8" spans="1:4" ht="18" x14ac:dyDescent="0.25">
      <c r="A8" s="117"/>
      <c r="B8" s="116"/>
      <c r="C8" s="116"/>
      <c r="D8" s="116"/>
    </row>
    <row r="9" spans="1:4" x14ac:dyDescent="0.25">
      <c r="A9" s="115" t="s">
        <v>199</v>
      </c>
      <c r="B9" s="115" t="s">
        <v>250</v>
      </c>
      <c r="C9" s="115" t="s">
        <v>268</v>
      </c>
      <c r="D9" s="115" t="s">
        <v>269</v>
      </c>
    </row>
    <row r="10" spans="1:4" x14ac:dyDescent="0.25">
      <c r="A10" s="123" t="s">
        <v>0</v>
      </c>
      <c r="B10" s="124">
        <f>B11+B13+B16+B19+B22</f>
        <v>2587156</v>
      </c>
      <c r="C10" s="124">
        <f t="shared" ref="C10:C23" si="0">D10-B10</f>
        <v>58393.89000000013</v>
      </c>
      <c r="D10" s="124">
        <f t="shared" ref="D10" si="1">D11+D13+D16+D19+D22</f>
        <v>2645549.89</v>
      </c>
    </row>
    <row r="11" spans="1:4" x14ac:dyDescent="0.25">
      <c r="A11" s="232" t="s">
        <v>243</v>
      </c>
      <c r="B11" s="233">
        <f>B12</f>
        <v>51197</v>
      </c>
      <c r="C11" s="233">
        <f t="shared" si="0"/>
        <v>-31968.73</v>
      </c>
      <c r="D11" s="233">
        <f t="shared" ref="D11" si="2">D12</f>
        <v>19228.27</v>
      </c>
    </row>
    <row r="12" spans="1:4" x14ac:dyDescent="0.25">
      <c r="A12" s="118" t="s">
        <v>202</v>
      </c>
      <c r="B12" s="122">
        <v>51197</v>
      </c>
      <c r="C12" s="122">
        <f t="shared" si="0"/>
        <v>-31968.73</v>
      </c>
      <c r="D12" s="122">
        <v>19228.27</v>
      </c>
    </row>
    <row r="13" spans="1:4" x14ac:dyDescent="0.25">
      <c r="A13" s="232" t="s">
        <v>248</v>
      </c>
      <c r="B13" s="235">
        <f>B14+B15</f>
        <v>240000</v>
      </c>
      <c r="C13" s="235">
        <f t="shared" si="0"/>
        <v>0</v>
      </c>
      <c r="D13" s="235">
        <f t="shared" ref="D13" si="3">D14+D15</f>
        <v>240000</v>
      </c>
    </row>
    <row r="14" spans="1:4" x14ac:dyDescent="0.25">
      <c r="A14" s="119" t="s">
        <v>204</v>
      </c>
      <c r="B14" s="56">
        <v>140000</v>
      </c>
      <c r="C14" s="56">
        <f t="shared" si="0"/>
        <v>0</v>
      </c>
      <c r="D14" s="56">
        <v>140000</v>
      </c>
    </row>
    <row r="15" spans="1:4" x14ac:dyDescent="0.25">
      <c r="A15" s="33" t="s">
        <v>206</v>
      </c>
      <c r="B15" s="56">
        <v>100000</v>
      </c>
      <c r="C15" s="56">
        <f t="shared" si="0"/>
        <v>0</v>
      </c>
      <c r="D15" s="56">
        <v>100000</v>
      </c>
    </row>
    <row r="16" spans="1:4" x14ac:dyDescent="0.25">
      <c r="A16" s="234" t="s">
        <v>273</v>
      </c>
      <c r="B16" s="235">
        <f>B17+B18</f>
        <v>181959</v>
      </c>
      <c r="C16" s="235">
        <f t="shared" si="0"/>
        <v>11955</v>
      </c>
      <c r="D16" s="235">
        <f t="shared" ref="D16" si="4">D17+D18</f>
        <v>193914</v>
      </c>
    </row>
    <row r="17" spans="1:4" x14ac:dyDescent="0.25">
      <c r="A17" s="121" t="s">
        <v>208</v>
      </c>
      <c r="B17" s="56">
        <v>3000</v>
      </c>
      <c r="C17" s="56">
        <f t="shared" si="0"/>
        <v>0</v>
      </c>
      <c r="D17" s="56">
        <v>3000</v>
      </c>
    </row>
    <row r="18" spans="1:4" x14ac:dyDescent="0.25">
      <c r="A18" s="120" t="s">
        <v>205</v>
      </c>
      <c r="B18" s="56">
        <v>178959</v>
      </c>
      <c r="C18" s="56">
        <f t="shared" si="0"/>
        <v>11955</v>
      </c>
      <c r="D18" s="56">
        <v>190914</v>
      </c>
    </row>
    <row r="19" spans="1:4" x14ac:dyDescent="0.25">
      <c r="A19" s="236" t="s">
        <v>271</v>
      </c>
      <c r="B19" s="237">
        <f>B20</f>
        <v>2104000</v>
      </c>
      <c r="C19" s="237">
        <f t="shared" si="0"/>
        <v>78407.620000000112</v>
      </c>
      <c r="D19" s="237">
        <f>D20+D21</f>
        <v>2182407.62</v>
      </c>
    </row>
    <row r="20" spans="1:4" x14ac:dyDescent="0.25">
      <c r="A20" s="33" t="s">
        <v>203</v>
      </c>
      <c r="B20" s="56">
        <v>2104000</v>
      </c>
      <c r="C20" s="56">
        <f t="shared" si="0"/>
        <v>45400</v>
      </c>
      <c r="D20" s="56">
        <v>2149400</v>
      </c>
    </row>
    <row r="21" spans="1:4" x14ac:dyDescent="0.25">
      <c r="A21" s="120" t="s">
        <v>270</v>
      </c>
      <c r="B21" s="56">
        <v>0</v>
      </c>
      <c r="C21" s="56">
        <f t="shared" si="0"/>
        <v>33007.620000000003</v>
      </c>
      <c r="D21" s="56">
        <v>33007.620000000003</v>
      </c>
    </row>
    <row r="22" spans="1:4" x14ac:dyDescent="0.25">
      <c r="A22" s="238" t="s">
        <v>272</v>
      </c>
      <c r="B22" s="237">
        <f>B23</f>
        <v>10000</v>
      </c>
      <c r="C22" s="237">
        <f t="shared" si="0"/>
        <v>0</v>
      </c>
      <c r="D22" s="237">
        <f t="shared" ref="D22" si="5">D23</f>
        <v>10000</v>
      </c>
    </row>
    <row r="23" spans="1:4" x14ac:dyDescent="0.25">
      <c r="A23" s="120" t="s">
        <v>207</v>
      </c>
      <c r="B23" s="56">
        <v>10000</v>
      </c>
      <c r="C23" s="56">
        <f t="shared" si="0"/>
        <v>0</v>
      </c>
      <c r="D23" s="56">
        <v>10000</v>
      </c>
    </row>
    <row r="26" spans="1:4" ht="15.75" customHeight="1" x14ac:dyDescent="0.25">
      <c r="A26" s="273" t="s">
        <v>200</v>
      </c>
      <c r="B26" s="273"/>
      <c r="C26" s="273"/>
      <c r="D26" s="273"/>
    </row>
    <row r="27" spans="1:4" ht="18" x14ac:dyDescent="0.25">
      <c r="A27" s="117"/>
      <c r="B27" s="116"/>
      <c r="C27" s="116"/>
      <c r="D27" s="116"/>
    </row>
    <row r="28" spans="1:4" x14ac:dyDescent="0.25">
      <c r="A28" s="115" t="s">
        <v>199</v>
      </c>
      <c r="B28" s="115" t="s">
        <v>250</v>
      </c>
      <c r="C28" s="115" t="s">
        <v>268</v>
      </c>
      <c r="D28" s="115" t="s">
        <v>269</v>
      </c>
    </row>
    <row r="29" spans="1:4" ht="17.25" customHeight="1" x14ac:dyDescent="0.25">
      <c r="A29" s="115" t="s">
        <v>2</v>
      </c>
      <c r="B29" s="125">
        <f>B30+B32+B35+B38+B41</f>
        <v>2587156</v>
      </c>
      <c r="C29" s="125">
        <f t="shared" ref="C29:D29" si="6">C30+C32+C35+C38+C41</f>
        <v>58393.890000000116</v>
      </c>
      <c r="D29" s="125">
        <f t="shared" si="6"/>
        <v>2645549.89</v>
      </c>
    </row>
    <row r="30" spans="1:4" x14ac:dyDescent="0.25">
      <c r="A30" s="232" t="s">
        <v>243</v>
      </c>
      <c r="B30" s="233">
        <f>B31</f>
        <v>51197</v>
      </c>
      <c r="C30" s="233">
        <f t="shared" ref="C30:C42" si="7">D30-B30</f>
        <v>-31968.73</v>
      </c>
      <c r="D30" s="233">
        <f t="shared" ref="D30" si="8">D31</f>
        <v>19228.27</v>
      </c>
    </row>
    <row r="31" spans="1:4" x14ac:dyDescent="0.25">
      <c r="A31" s="118" t="s">
        <v>202</v>
      </c>
      <c r="B31" s="122">
        <v>51197</v>
      </c>
      <c r="C31" s="122">
        <f t="shared" si="7"/>
        <v>-31968.73</v>
      </c>
      <c r="D31" s="122">
        <v>19228.27</v>
      </c>
    </row>
    <row r="32" spans="1:4" x14ac:dyDescent="0.25">
      <c r="A32" s="232" t="s">
        <v>248</v>
      </c>
      <c r="B32" s="235">
        <f>B33+B34</f>
        <v>240000</v>
      </c>
      <c r="C32" s="235">
        <f t="shared" si="7"/>
        <v>0</v>
      </c>
      <c r="D32" s="235">
        <f t="shared" ref="D32" si="9">D33+D34</f>
        <v>240000</v>
      </c>
    </row>
    <row r="33" spans="1:4" x14ac:dyDescent="0.25">
      <c r="A33" s="119" t="s">
        <v>204</v>
      </c>
      <c r="B33" s="56">
        <v>140000</v>
      </c>
      <c r="C33" s="56">
        <f t="shared" si="7"/>
        <v>0</v>
      </c>
      <c r="D33" s="56">
        <v>140000</v>
      </c>
    </row>
    <row r="34" spans="1:4" x14ac:dyDescent="0.25">
      <c r="A34" s="33" t="s">
        <v>206</v>
      </c>
      <c r="B34" s="56">
        <v>100000</v>
      </c>
      <c r="C34" s="56">
        <f t="shared" si="7"/>
        <v>0</v>
      </c>
      <c r="D34" s="56">
        <v>100000</v>
      </c>
    </row>
    <row r="35" spans="1:4" x14ac:dyDescent="0.25">
      <c r="A35" s="234" t="s">
        <v>273</v>
      </c>
      <c r="B35" s="235">
        <f>B36+B37</f>
        <v>181959</v>
      </c>
      <c r="C35" s="235">
        <f t="shared" si="7"/>
        <v>11955</v>
      </c>
      <c r="D35" s="235">
        <f t="shared" ref="D35" si="10">D36+D37</f>
        <v>193914</v>
      </c>
    </row>
    <row r="36" spans="1:4" x14ac:dyDescent="0.25">
      <c r="A36" s="121" t="s">
        <v>208</v>
      </c>
      <c r="B36" s="56">
        <v>3000</v>
      </c>
      <c r="C36" s="56">
        <f t="shared" si="7"/>
        <v>0</v>
      </c>
      <c r="D36" s="56">
        <v>3000</v>
      </c>
    </row>
    <row r="37" spans="1:4" x14ac:dyDescent="0.25">
      <c r="A37" s="120" t="s">
        <v>205</v>
      </c>
      <c r="B37" s="56">
        <v>178959</v>
      </c>
      <c r="C37" s="56">
        <f t="shared" si="7"/>
        <v>11955</v>
      </c>
      <c r="D37" s="56">
        <v>190914</v>
      </c>
    </row>
    <row r="38" spans="1:4" x14ac:dyDescent="0.25">
      <c r="A38" s="236" t="s">
        <v>271</v>
      </c>
      <c r="B38" s="237">
        <f>B39</f>
        <v>2104000</v>
      </c>
      <c r="C38" s="237">
        <f t="shared" si="7"/>
        <v>78407.620000000112</v>
      </c>
      <c r="D38" s="237">
        <f>D39+D40</f>
        <v>2182407.62</v>
      </c>
    </row>
    <row r="39" spans="1:4" x14ac:dyDescent="0.25">
      <c r="A39" s="33" t="s">
        <v>203</v>
      </c>
      <c r="B39" s="56">
        <v>2104000</v>
      </c>
      <c r="C39" s="56">
        <f t="shared" si="7"/>
        <v>45400</v>
      </c>
      <c r="D39" s="56">
        <v>2149400</v>
      </c>
    </row>
    <row r="40" spans="1:4" x14ac:dyDescent="0.25">
      <c r="A40" s="120" t="s">
        <v>270</v>
      </c>
      <c r="B40" s="56">
        <v>0</v>
      </c>
      <c r="C40" s="56">
        <f t="shared" si="7"/>
        <v>33007.620000000003</v>
      </c>
      <c r="D40" s="56">
        <v>33007.620000000003</v>
      </c>
    </row>
    <row r="41" spans="1:4" x14ac:dyDescent="0.25">
      <c r="A41" s="238" t="s">
        <v>272</v>
      </c>
      <c r="B41" s="237">
        <f>B42</f>
        <v>10000</v>
      </c>
      <c r="C41" s="237">
        <f t="shared" si="7"/>
        <v>0</v>
      </c>
      <c r="D41" s="237">
        <f t="shared" ref="D41" si="11">D42</f>
        <v>10000</v>
      </c>
    </row>
    <row r="42" spans="1:4" x14ac:dyDescent="0.25">
      <c r="A42" s="120" t="s">
        <v>207</v>
      </c>
      <c r="B42" s="56">
        <v>10000</v>
      </c>
      <c r="C42" s="56">
        <f t="shared" si="7"/>
        <v>0</v>
      </c>
      <c r="D42" s="56">
        <v>10000</v>
      </c>
    </row>
  </sheetData>
  <mergeCells count="5">
    <mergeCell ref="A1:D1"/>
    <mergeCell ref="A3:D3"/>
    <mergeCell ref="A5:D5"/>
    <mergeCell ref="A7:D7"/>
    <mergeCell ref="A26:D26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A1:D16"/>
  <sheetViews>
    <sheetView workbookViewId="0">
      <selection activeCell="C11" sqref="C11:C16"/>
    </sheetView>
  </sheetViews>
  <sheetFormatPr defaultRowHeight="15" x14ac:dyDescent="0.25"/>
  <cols>
    <col min="1" max="1" width="45.85546875" customWidth="1"/>
    <col min="2" max="4" width="25.28515625" customWidth="1"/>
  </cols>
  <sheetData>
    <row r="1" spans="1:4" ht="42" customHeight="1" x14ac:dyDescent="0.25">
      <c r="A1" s="245" t="s">
        <v>267</v>
      </c>
      <c r="B1" s="245"/>
      <c r="C1" s="245"/>
      <c r="D1" s="245"/>
    </row>
    <row r="2" spans="1:4" ht="18" customHeight="1" x14ac:dyDescent="0.25">
      <c r="A2" s="4"/>
      <c r="B2" s="4"/>
      <c r="C2" s="4"/>
      <c r="D2" s="4"/>
    </row>
    <row r="3" spans="1:4" ht="15.75" x14ac:dyDescent="0.25">
      <c r="A3" s="245" t="s">
        <v>25</v>
      </c>
      <c r="B3" s="245"/>
      <c r="C3" s="245"/>
      <c r="D3" s="245"/>
    </row>
    <row r="4" spans="1:4" ht="18" x14ac:dyDescent="0.25">
      <c r="A4" s="4"/>
      <c r="B4" s="5"/>
      <c r="C4" s="5"/>
      <c r="D4" s="5"/>
    </row>
    <row r="5" spans="1:4" ht="18" customHeight="1" x14ac:dyDescent="0.25">
      <c r="A5" s="245" t="s">
        <v>12</v>
      </c>
      <c r="B5" s="245"/>
      <c r="C5" s="245"/>
      <c r="D5" s="245"/>
    </row>
    <row r="6" spans="1:4" ht="18" x14ac:dyDescent="0.25">
      <c r="A6" s="4"/>
      <c r="B6" s="5"/>
      <c r="C6" s="5"/>
      <c r="D6" s="5"/>
    </row>
    <row r="7" spans="1:4" ht="31.5" customHeight="1" x14ac:dyDescent="0.25">
      <c r="A7" s="245" t="s">
        <v>21</v>
      </c>
      <c r="B7" s="245"/>
      <c r="C7" s="245"/>
      <c r="D7" s="245"/>
    </row>
    <row r="8" spans="1:4" ht="18" x14ac:dyDescent="0.25">
      <c r="A8" s="4"/>
      <c r="B8" s="5"/>
      <c r="C8" s="5"/>
      <c r="D8" s="5"/>
    </row>
    <row r="9" spans="1:4" x14ac:dyDescent="0.25">
      <c r="A9" s="14" t="s">
        <v>22</v>
      </c>
      <c r="B9" s="14" t="s">
        <v>250</v>
      </c>
      <c r="C9" s="14" t="s">
        <v>268</v>
      </c>
      <c r="D9" s="14" t="s">
        <v>269</v>
      </c>
    </row>
    <row r="10" spans="1:4" x14ac:dyDescent="0.25">
      <c r="A10" s="14">
        <v>1</v>
      </c>
      <c r="B10" s="14">
        <v>2</v>
      </c>
      <c r="C10" s="14">
        <v>3</v>
      </c>
      <c r="D10" s="14">
        <v>4</v>
      </c>
    </row>
    <row r="11" spans="1:4" ht="15.75" customHeight="1" x14ac:dyDescent="0.25">
      <c r="A11" s="8" t="s">
        <v>23</v>
      </c>
      <c r="B11" s="36">
        <v>2587156</v>
      </c>
      <c r="C11" s="36">
        <f>D11-B11</f>
        <v>58393.89000000013</v>
      </c>
      <c r="D11" s="36">
        <f>D12</f>
        <v>2645549.89</v>
      </c>
    </row>
    <row r="12" spans="1:4" ht="15.75" customHeight="1" x14ac:dyDescent="0.25">
      <c r="A12" s="8" t="s">
        <v>168</v>
      </c>
      <c r="B12" s="35">
        <f>SUM(B13:B16)</f>
        <v>2587156</v>
      </c>
      <c r="C12" s="36">
        <f t="shared" ref="C12:C16" si="0">D12-B12</f>
        <v>58393.89000000013</v>
      </c>
      <c r="D12" s="35">
        <f>D13+D14+D15+D16</f>
        <v>2645549.89</v>
      </c>
    </row>
    <row r="13" spans="1:4" ht="15.75" customHeight="1" x14ac:dyDescent="0.25">
      <c r="A13" s="12" t="s">
        <v>169</v>
      </c>
      <c r="B13" s="36">
        <v>2261959</v>
      </c>
      <c r="C13" s="36">
        <f t="shared" si="0"/>
        <v>11026</v>
      </c>
      <c r="D13" s="36">
        <v>2272985</v>
      </c>
    </row>
    <row r="14" spans="1:4" x14ac:dyDescent="0.25">
      <c r="A14" s="11" t="s">
        <v>170</v>
      </c>
      <c r="B14" s="36">
        <v>273000</v>
      </c>
      <c r="C14" s="36">
        <f t="shared" si="0"/>
        <v>45729</v>
      </c>
      <c r="D14" s="36">
        <v>318729</v>
      </c>
    </row>
    <row r="15" spans="1:4" x14ac:dyDescent="0.25">
      <c r="A15" s="11" t="s">
        <v>251</v>
      </c>
      <c r="B15" s="36">
        <v>666</v>
      </c>
      <c r="C15" s="36">
        <f t="shared" si="0"/>
        <v>-666</v>
      </c>
      <c r="D15" s="36">
        <v>0</v>
      </c>
    </row>
    <row r="16" spans="1:4" x14ac:dyDescent="0.25">
      <c r="A16" s="34" t="s">
        <v>179</v>
      </c>
      <c r="B16" s="36">
        <v>51531</v>
      </c>
      <c r="C16" s="36">
        <f t="shared" si="0"/>
        <v>2304.8899999999994</v>
      </c>
      <c r="D16" s="36">
        <v>53835.89</v>
      </c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5"/>
  <sheetViews>
    <sheetView workbookViewId="0">
      <selection activeCell="I15" sqref="I15"/>
    </sheetView>
  </sheetViews>
  <sheetFormatPr defaultRowHeight="15" x14ac:dyDescent="0.25"/>
  <cols>
    <col min="1" max="1" width="10.28515625" customWidth="1"/>
    <col min="2" max="5" width="25.28515625" customWidth="1"/>
  </cols>
  <sheetData>
    <row r="1" spans="1:5" ht="42" customHeight="1" x14ac:dyDescent="0.25">
      <c r="A1" s="245" t="s">
        <v>267</v>
      </c>
      <c r="B1" s="245"/>
      <c r="C1" s="245"/>
      <c r="D1" s="245"/>
      <c r="E1" s="245"/>
    </row>
    <row r="2" spans="1:5" ht="18" customHeight="1" x14ac:dyDescent="0.25">
      <c r="A2" s="4"/>
      <c r="B2" s="4"/>
      <c r="C2" s="4"/>
      <c r="D2" s="4"/>
      <c r="E2" s="4"/>
    </row>
    <row r="3" spans="1:5" ht="15.75" customHeight="1" x14ac:dyDescent="0.25">
      <c r="A3" s="245" t="s">
        <v>25</v>
      </c>
      <c r="B3" s="245"/>
      <c r="C3" s="245"/>
      <c r="D3" s="245"/>
      <c r="E3" s="245"/>
    </row>
    <row r="4" spans="1:5" ht="18" x14ac:dyDescent="0.25">
      <c r="A4" s="4"/>
      <c r="B4" s="4"/>
      <c r="C4" s="4"/>
      <c r="D4" s="5"/>
      <c r="E4" s="5"/>
    </row>
    <row r="5" spans="1:5" ht="18" customHeight="1" x14ac:dyDescent="0.25">
      <c r="A5" s="245" t="s">
        <v>232</v>
      </c>
      <c r="B5" s="245"/>
      <c r="C5" s="245"/>
      <c r="D5" s="245"/>
      <c r="E5" s="245"/>
    </row>
    <row r="6" spans="1:5" ht="18" customHeight="1" x14ac:dyDescent="0.25">
      <c r="A6" s="132"/>
      <c r="B6" s="132"/>
      <c r="C6" s="132"/>
      <c r="D6" s="132"/>
      <c r="E6" s="132"/>
    </row>
    <row r="7" spans="1:5" ht="18" customHeight="1" x14ac:dyDescent="0.25">
      <c r="A7" s="245" t="s">
        <v>233</v>
      </c>
      <c r="B7" s="245"/>
      <c r="C7" s="245"/>
      <c r="D7" s="245"/>
      <c r="E7" s="245"/>
    </row>
    <row r="8" spans="1:5" ht="18" x14ac:dyDescent="0.25">
      <c r="A8" s="4"/>
      <c r="B8" s="4"/>
      <c r="C8" s="4"/>
      <c r="D8" s="5"/>
      <c r="E8" s="5"/>
    </row>
    <row r="9" spans="1:5" ht="25.5" x14ac:dyDescent="0.25">
      <c r="A9" s="14" t="s">
        <v>234</v>
      </c>
      <c r="B9" s="13" t="s">
        <v>235</v>
      </c>
      <c r="C9" s="14" t="s">
        <v>209</v>
      </c>
      <c r="D9" s="14" t="s">
        <v>268</v>
      </c>
      <c r="E9" s="14" t="s">
        <v>269</v>
      </c>
    </row>
    <row r="10" spans="1:5" ht="25.5" x14ac:dyDescent="0.25">
      <c r="A10" s="8">
        <v>8</v>
      </c>
      <c r="B10" s="8" t="s">
        <v>236</v>
      </c>
      <c r="C10" s="44">
        <v>0</v>
      </c>
      <c r="D10" s="44">
        <v>0</v>
      </c>
      <c r="E10" s="44">
        <v>0</v>
      </c>
    </row>
    <row r="11" spans="1:5" x14ac:dyDescent="0.25">
      <c r="A11" s="141">
        <v>84</v>
      </c>
      <c r="B11" s="10" t="s">
        <v>237</v>
      </c>
      <c r="C11" s="44">
        <v>0</v>
      </c>
      <c r="D11" s="44">
        <v>0</v>
      </c>
      <c r="E11" s="44">
        <v>0</v>
      </c>
    </row>
    <row r="12" spans="1:5" x14ac:dyDescent="0.25">
      <c r="A12" s="142" t="s">
        <v>238</v>
      </c>
      <c r="B12" s="23"/>
      <c r="C12" s="44">
        <v>0</v>
      </c>
      <c r="D12" s="44">
        <v>0</v>
      </c>
      <c r="E12" s="44">
        <v>0</v>
      </c>
    </row>
    <row r="13" spans="1:5" ht="25.5" x14ac:dyDescent="0.25">
      <c r="A13" s="9">
        <v>5</v>
      </c>
      <c r="B13" s="143" t="s">
        <v>239</v>
      </c>
      <c r="C13" s="44">
        <v>0</v>
      </c>
      <c r="D13" s="44">
        <v>0</v>
      </c>
      <c r="E13" s="44">
        <v>0</v>
      </c>
    </row>
    <row r="14" spans="1:5" ht="25.5" x14ac:dyDescent="0.25">
      <c r="A14" s="141">
        <v>54</v>
      </c>
      <c r="B14" s="144" t="s">
        <v>240</v>
      </c>
      <c r="C14" s="44">
        <v>0</v>
      </c>
      <c r="D14" s="44">
        <v>0</v>
      </c>
      <c r="E14" s="44">
        <v>0</v>
      </c>
    </row>
    <row r="15" spans="1:5" x14ac:dyDescent="0.25">
      <c r="A15" s="142" t="s">
        <v>238</v>
      </c>
      <c r="B15" s="23"/>
      <c r="C15" s="44">
        <v>0</v>
      </c>
      <c r="D15" s="44">
        <v>0</v>
      </c>
      <c r="E15" s="44">
        <v>0</v>
      </c>
    </row>
  </sheetData>
  <mergeCells count="4">
    <mergeCell ref="A1:E1"/>
    <mergeCell ref="A3:E3"/>
    <mergeCell ref="A5:E5"/>
    <mergeCell ref="A7:E7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20"/>
  <sheetViews>
    <sheetView workbookViewId="0">
      <selection activeCell="C7" sqref="C7:D7"/>
    </sheetView>
  </sheetViews>
  <sheetFormatPr defaultRowHeight="15" x14ac:dyDescent="0.25"/>
  <cols>
    <col min="1" max="1" width="27.42578125" customWidth="1"/>
    <col min="2" max="4" width="25.28515625" customWidth="1"/>
  </cols>
  <sheetData>
    <row r="1" spans="1:4" ht="42" customHeight="1" x14ac:dyDescent="0.25">
      <c r="A1" s="245" t="s">
        <v>267</v>
      </c>
      <c r="B1" s="245"/>
      <c r="C1" s="245"/>
      <c r="D1" s="245"/>
    </row>
    <row r="2" spans="1:4" ht="18" customHeight="1" x14ac:dyDescent="0.25">
      <c r="A2" s="4"/>
      <c r="B2" s="4"/>
      <c r="C2" s="4"/>
      <c r="D2" s="4"/>
    </row>
    <row r="3" spans="1:4" ht="15.75" customHeight="1" x14ac:dyDescent="0.25">
      <c r="A3" s="245" t="s">
        <v>25</v>
      </c>
      <c r="B3" s="245"/>
      <c r="C3" s="245"/>
      <c r="D3" s="245"/>
    </row>
    <row r="4" spans="1:4" ht="18" x14ac:dyDescent="0.25">
      <c r="A4" s="4"/>
      <c r="B4" s="4"/>
      <c r="C4" s="5"/>
      <c r="D4" s="5"/>
    </row>
    <row r="5" spans="1:4" ht="18" customHeight="1" x14ac:dyDescent="0.25">
      <c r="A5" s="245" t="s">
        <v>241</v>
      </c>
      <c r="B5" s="245"/>
      <c r="C5" s="245"/>
      <c r="D5" s="245"/>
    </row>
    <row r="6" spans="1:4" ht="18" x14ac:dyDescent="0.25">
      <c r="A6" s="4"/>
      <c r="B6" s="4"/>
      <c r="C6" s="5"/>
      <c r="D6" s="5"/>
    </row>
    <row r="7" spans="1:4" x14ac:dyDescent="0.25">
      <c r="A7" s="13" t="s">
        <v>199</v>
      </c>
      <c r="B7" s="14" t="s">
        <v>209</v>
      </c>
      <c r="C7" s="14" t="s">
        <v>268</v>
      </c>
      <c r="D7" s="14" t="s">
        <v>269</v>
      </c>
    </row>
    <row r="8" spans="1:4" x14ac:dyDescent="0.25">
      <c r="A8" s="8" t="s">
        <v>242</v>
      </c>
      <c r="B8" s="44">
        <v>0</v>
      </c>
      <c r="C8" s="44">
        <v>0</v>
      </c>
      <c r="D8" s="44">
        <v>0</v>
      </c>
    </row>
    <row r="9" spans="1:4" x14ac:dyDescent="0.25">
      <c r="A9" s="8" t="s">
        <v>243</v>
      </c>
      <c r="B9" s="44">
        <v>0</v>
      </c>
      <c r="C9" s="44">
        <v>0</v>
      </c>
      <c r="D9" s="44">
        <v>0</v>
      </c>
    </row>
    <row r="10" spans="1:4" x14ac:dyDescent="0.25">
      <c r="A10" s="145" t="s">
        <v>244</v>
      </c>
      <c r="B10" s="44">
        <v>0</v>
      </c>
      <c r="C10" s="44">
        <v>0</v>
      </c>
      <c r="D10" s="44">
        <v>0</v>
      </c>
    </row>
    <row r="11" spans="1:4" ht="38.25" x14ac:dyDescent="0.25">
      <c r="A11" s="8" t="s">
        <v>245</v>
      </c>
      <c r="B11" s="44">
        <v>0</v>
      </c>
      <c r="C11" s="44">
        <v>0</v>
      </c>
      <c r="D11" s="44">
        <v>0</v>
      </c>
    </row>
    <row r="12" spans="1:4" ht="38.25" x14ac:dyDescent="0.25">
      <c r="A12" s="11" t="s">
        <v>246</v>
      </c>
      <c r="B12" s="44">
        <v>0</v>
      </c>
      <c r="C12" s="44">
        <v>0</v>
      </c>
      <c r="D12" s="44">
        <v>0</v>
      </c>
    </row>
    <row r="13" spans="1:4" x14ac:dyDescent="0.25">
      <c r="A13" s="146" t="s">
        <v>238</v>
      </c>
      <c r="B13" s="44">
        <v>0</v>
      </c>
      <c r="C13" s="44">
        <v>0</v>
      </c>
      <c r="D13" s="44">
        <v>0</v>
      </c>
    </row>
    <row r="14" spans="1:4" x14ac:dyDescent="0.25">
      <c r="A14" s="11"/>
      <c r="B14" s="44">
        <v>0</v>
      </c>
      <c r="C14" s="44">
        <v>0</v>
      </c>
      <c r="D14" s="44">
        <v>0</v>
      </c>
    </row>
    <row r="15" spans="1:4" x14ac:dyDescent="0.25">
      <c r="A15" s="8" t="s">
        <v>247</v>
      </c>
      <c r="B15" s="44">
        <v>0</v>
      </c>
      <c r="C15" s="44">
        <v>0</v>
      </c>
      <c r="D15" s="44">
        <v>0</v>
      </c>
    </row>
    <row r="16" spans="1:4" x14ac:dyDescent="0.25">
      <c r="A16" s="143" t="s">
        <v>243</v>
      </c>
      <c r="B16" s="44">
        <v>0</v>
      </c>
      <c r="C16" s="44">
        <v>0</v>
      </c>
      <c r="D16" s="44">
        <v>0</v>
      </c>
    </row>
    <row r="17" spans="1:4" x14ac:dyDescent="0.25">
      <c r="A17" s="145" t="s">
        <v>244</v>
      </c>
      <c r="B17" s="44">
        <v>0</v>
      </c>
      <c r="C17" s="44">
        <v>0</v>
      </c>
      <c r="D17" s="44">
        <v>0</v>
      </c>
    </row>
    <row r="18" spans="1:4" x14ac:dyDescent="0.25">
      <c r="A18" s="143" t="s">
        <v>248</v>
      </c>
      <c r="B18" s="44">
        <v>0</v>
      </c>
      <c r="C18" s="44">
        <v>0</v>
      </c>
      <c r="D18" s="44">
        <v>0</v>
      </c>
    </row>
    <row r="19" spans="1:4" x14ac:dyDescent="0.25">
      <c r="A19" s="145" t="s">
        <v>249</v>
      </c>
      <c r="B19" s="44">
        <v>0</v>
      </c>
      <c r="C19" s="44">
        <v>0</v>
      </c>
      <c r="D19" s="44">
        <v>0</v>
      </c>
    </row>
    <row r="20" spans="1:4" x14ac:dyDescent="0.25">
      <c r="A20" s="147" t="s">
        <v>238</v>
      </c>
      <c r="B20" s="44">
        <v>0</v>
      </c>
      <c r="C20" s="44">
        <v>0</v>
      </c>
      <c r="D20" s="44">
        <v>0</v>
      </c>
    </row>
  </sheetData>
  <mergeCells count="3">
    <mergeCell ref="A1:D1"/>
    <mergeCell ref="A3:D3"/>
    <mergeCell ref="A5:D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482"/>
  <sheetViews>
    <sheetView tabSelected="1" topLeftCell="A379" zoomScale="80" zoomScaleNormal="80" workbookViewId="0">
      <selection activeCell="O174" sqref="O174"/>
    </sheetView>
  </sheetViews>
  <sheetFormatPr defaultRowHeight="15" x14ac:dyDescent="0.25"/>
  <cols>
    <col min="1" max="1" width="17.28515625" style="182" customWidth="1"/>
    <col min="2" max="2" width="8.42578125" style="182" customWidth="1"/>
    <col min="3" max="3" width="4.140625" style="182" customWidth="1"/>
    <col min="4" max="4" width="30" customWidth="1"/>
    <col min="5" max="7" width="25.28515625" style="40" customWidth="1"/>
    <col min="8" max="8" width="14" hidden="1" customWidth="1"/>
    <col min="9" max="10" width="23.85546875" style="40" hidden="1" customWidth="1"/>
    <col min="11" max="11" width="24" style="40" hidden="1" customWidth="1"/>
    <col min="12" max="12" width="25.42578125" style="40" hidden="1" customWidth="1"/>
    <col min="13" max="13" width="24.7109375" style="40" hidden="1" customWidth="1"/>
    <col min="14" max="14" width="13.7109375" style="40" customWidth="1"/>
    <col min="15" max="19" width="9.140625" customWidth="1"/>
    <col min="20" max="20" width="19.7109375" customWidth="1"/>
    <col min="21" max="21" width="22.28515625" customWidth="1"/>
    <col min="22" max="22" width="18.140625" customWidth="1"/>
    <col min="23" max="23" width="14.28515625" bestFit="1" customWidth="1"/>
  </cols>
  <sheetData>
    <row r="1" spans="1:22" ht="42" customHeight="1" x14ac:dyDescent="0.25">
      <c r="A1" s="245" t="s">
        <v>267</v>
      </c>
      <c r="B1" s="245"/>
      <c r="C1" s="245"/>
      <c r="D1" s="245"/>
      <c r="E1" s="245"/>
      <c r="F1" s="245"/>
      <c r="G1" s="245"/>
    </row>
    <row r="2" spans="1:22" ht="18" x14ac:dyDescent="0.25">
      <c r="A2" s="179"/>
      <c r="B2" s="179"/>
      <c r="C2" s="179"/>
      <c r="D2" s="4"/>
      <c r="E2" s="59"/>
      <c r="F2" s="59"/>
      <c r="G2" s="59"/>
    </row>
    <row r="3" spans="1:22" ht="39" customHeight="1" x14ac:dyDescent="0.25">
      <c r="A3" s="245" t="s">
        <v>24</v>
      </c>
      <c r="B3" s="246"/>
      <c r="C3" s="246"/>
      <c r="D3" s="246"/>
      <c r="E3" s="246"/>
      <c r="F3" s="246"/>
      <c r="G3" s="246"/>
      <c r="H3" s="87"/>
      <c r="I3" s="109" t="s">
        <v>225</v>
      </c>
      <c r="J3" s="105" t="s">
        <v>226</v>
      </c>
      <c r="K3" s="105" t="s">
        <v>227</v>
      </c>
      <c r="L3" s="105" t="s">
        <v>228</v>
      </c>
      <c r="M3" s="105" t="s">
        <v>229</v>
      </c>
    </row>
    <row r="4" spans="1:22" ht="32.25" hidden="1" customHeight="1" x14ac:dyDescent="0.25">
      <c r="A4" s="180"/>
      <c r="B4" s="181"/>
      <c r="C4" s="181"/>
      <c r="D4" s="83"/>
      <c r="E4" s="83"/>
      <c r="F4" s="230"/>
      <c r="G4" s="230"/>
      <c r="H4" s="106">
        <v>921</v>
      </c>
      <c r="I4" s="110" t="e">
        <f>I16+I23+I54+I188+I236+I248+I262+I291</f>
        <v>#REF!</v>
      </c>
      <c r="J4" s="110" t="e">
        <f>J16+J23+J54+J188+J236+J248+J262+J291</f>
        <v>#REF!</v>
      </c>
      <c r="K4" s="110" t="e">
        <f>K16+K23+K54+K188+K236+K248+K262+K291</f>
        <v>#REF!</v>
      </c>
      <c r="L4" s="110" t="e">
        <f>L16+L23+L54+L188+L236+L248+L262+L291</f>
        <v>#REF!</v>
      </c>
      <c r="M4" s="110" t="e">
        <f>M16+M23+M54+M188+M236+M248+M262+M291</f>
        <v>#REF!</v>
      </c>
    </row>
    <row r="5" spans="1:22" ht="33" hidden="1" customHeight="1" x14ac:dyDescent="0.25">
      <c r="A5" s="180"/>
      <c r="B5" s="181"/>
      <c r="C5" s="181"/>
      <c r="D5" s="83"/>
      <c r="E5" s="83"/>
      <c r="F5" s="230"/>
      <c r="G5" s="230"/>
      <c r="H5" s="107">
        <v>980</v>
      </c>
      <c r="I5" s="111" t="e">
        <f>I69+I76+I83+I89+I103+I116+I126+I136+I149+I387</f>
        <v>#REF!</v>
      </c>
      <c r="J5" s="111" t="e">
        <f>J69+J76+J83+J89+J103+J116+J126+J136+J149+J387</f>
        <v>#REF!</v>
      </c>
      <c r="K5" s="111">
        <f>K69+K76+K83+K89+K103+K116+K126+K136+K149+K387</f>
        <v>51531</v>
      </c>
      <c r="L5" s="111" t="e">
        <f>L69+L76+L83+L89+L103+L116+L126+L136+L149+L387</f>
        <v>#REF!</v>
      </c>
      <c r="M5" s="111" t="e">
        <f>M69+M76+M83+M89+M103+M116+M126+M136+M149+M387</f>
        <v>#REF!</v>
      </c>
    </row>
    <row r="6" spans="1:22" ht="36.75" hidden="1" customHeight="1" x14ac:dyDescent="0.25">
      <c r="A6" s="179"/>
      <c r="B6" s="179"/>
      <c r="C6" s="179"/>
      <c r="D6" s="4"/>
      <c r="E6" s="59"/>
      <c r="F6" s="59"/>
      <c r="G6" s="59"/>
      <c r="H6" s="108">
        <v>960</v>
      </c>
      <c r="I6" s="112" t="e">
        <f>I168+I174+I328+I341+I351+I382</f>
        <v>#REF!</v>
      </c>
      <c r="J6" s="112" t="e">
        <f>J168+J174+J328+J341+J351+J382</f>
        <v>#REF!</v>
      </c>
      <c r="K6" s="112">
        <f>K168+K174+K328+K341+K351+K382</f>
        <v>273000</v>
      </c>
      <c r="L6" s="112" t="e">
        <f>L168+L174+L328+L341+L351+L382</f>
        <v>#REF!</v>
      </c>
      <c r="M6" s="112" t="e">
        <f>M168+M174+M328+M341+M351+M382</f>
        <v>#REF!</v>
      </c>
    </row>
    <row r="7" spans="1:22" ht="37.5" hidden="1" customHeight="1" x14ac:dyDescent="0.25">
      <c r="A7" s="179"/>
      <c r="B7" s="179"/>
      <c r="C7" s="179"/>
      <c r="D7" s="4"/>
      <c r="E7" s="59"/>
      <c r="F7" s="59"/>
      <c r="G7" s="59"/>
      <c r="H7" s="84">
        <v>922</v>
      </c>
      <c r="I7" s="113" t="e">
        <f>I391</f>
        <v>#REF!</v>
      </c>
      <c r="J7" s="113" t="e">
        <f t="shared" ref="J7:M7" si="0">J391</f>
        <v>#REF!</v>
      </c>
      <c r="K7" s="113">
        <f t="shared" si="0"/>
        <v>0</v>
      </c>
      <c r="L7" s="113" t="e">
        <f t="shared" si="0"/>
        <v>#REF!</v>
      </c>
      <c r="M7" s="113" t="e">
        <f t="shared" si="0"/>
        <v>#REF!</v>
      </c>
    </row>
    <row r="8" spans="1:22" ht="37.5" hidden="1" customHeight="1" x14ac:dyDescent="0.25">
      <c r="A8" s="179"/>
      <c r="B8" s="179"/>
      <c r="C8" s="179"/>
      <c r="D8" s="4"/>
      <c r="E8" s="59"/>
      <c r="F8" s="59"/>
      <c r="G8" s="59"/>
      <c r="H8" s="168" t="s">
        <v>197</v>
      </c>
      <c r="I8" s="169" t="e">
        <f>I4+I7</f>
        <v>#REF!</v>
      </c>
      <c r="J8" s="169" t="e">
        <f t="shared" ref="J8:M8" si="1">J4+J7</f>
        <v>#REF!</v>
      </c>
      <c r="K8" s="169" t="e">
        <f t="shared" si="1"/>
        <v>#REF!</v>
      </c>
      <c r="L8" s="169" t="e">
        <f t="shared" si="1"/>
        <v>#REF!</v>
      </c>
      <c r="M8" s="169" t="e">
        <f t="shared" si="1"/>
        <v>#REF!</v>
      </c>
    </row>
    <row r="9" spans="1:22" ht="37.5" hidden="1" customHeight="1" x14ac:dyDescent="0.25">
      <c r="A9" s="179"/>
      <c r="B9" s="179"/>
      <c r="C9" s="179"/>
      <c r="D9" s="4"/>
      <c r="E9" s="59"/>
      <c r="F9" s="59"/>
      <c r="G9" s="59"/>
      <c r="H9" s="170">
        <v>970</v>
      </c>
      <c r="I9" s="171" t="e">
        <f>I63</f>
        <v>#REF!</v>
      </c>
      <c r="J9" s="171" t="e">
        <f t="shared" ref="J9:M9" si="2">J63</f>
        <v>#REF!</v>
      </c>
      <c r="K9" s="171">
        <f t="shared" si="2"/>
        <v>666</v>
      </c>
      <c r="L9" s="171" t="e">
        <f t="shared" si="2"/>
        <v>#REF!</v>
      </c>
      <c r="M9" s="171" t="e">
        <f t="shared" si="2"/>
        <v>#REF!</v>
      </c>
    </row>
    <row r="10" spans="1:22" ht="37.5" hidden="1" customHeight="1" x14ac:dyDescent="0.25">
      <c r="A10" s="179"/>
      <c r="B10" s="179"/>
      <c r="C10" s="179"/>
      <c r="D10" s="4"/>
      <c r="E10" s="59"/>
      <c r="F10" s="59"/>
      <c r="G10" s="59"/>
      <c r="H10" s="86" t="s">
        <v>196</v>
      </c>
      <c r="I10" s="114" t="e">
        <f>I4+I5+I6+I7+I9</f>
        <v>#REF!</v>
      </c>
      <c r="J10" s="114" t="e">
        <f t="shared" ref="J10:M10" si="3">J4+J5+J6+J7+J9</f>
        <v>#REF!</v>
      </c>
      <c r="K10" s="114" t="e">
        <f t="shared" si="3"/>
        <v>#REF!</v>
      </c>
      <c r="L10" s="114" t="e">
        <f t="shared" si="3"/>
        <v>#REF!</v>
      </c>
      <c r="M10" s="114" t="e">
        <f t="shared" si="3"/>
        <v>#REF!</v>
      </c>
    </row>
    <row r="11" spans="1:22" x14ac:dyDescent="0.25">
      <c r="A11" s="310" t="s">
        <v>26</v>
      </c>
      <c r="B11" s="311"/>
      <c r="C11" s="312"/>
      <c r="D11" s="13" t="s">
        <v>27</v>
      </c>
      <c r="E11" s="60" t="s">
        <v>209</v>
      </c>
      <c r="F11" s="60" t="s">
        <v>268</v>
      </c>
      <c r="G11" s="60" t="s">
        <v>269</v>
      </c>
    </row>
    <row r="12" spans="1:22" ht="59.25" customHeight="1" x14ac:dyDescent="0.25">
      <c r="A12" s="289" t="s">
        <v>23</v>
      </c>
      <c r="B12" s="290"/>
      <c r="C12" s="291"/>
      <c r="D12" s="69"/>
      <c r="E12" s="70">
        <f>E14+E62+E185</f>
        <v>2587156</v>
      </c>
      <c r="F12" s="70">
        <f>F14+F61+F185</f>
        <v>58393.89</v>
      </c>
      <c r="G12" s="70">
        <f>G14+G61+G185</f>
        <v>2645549.89</v>
      </c>
      <c r="H12" s="70">
        <f t="shared" ref="H12:M12" si="4">H14+H62+H185</f>
        <v>0</v>
      </c>
      <c r="I12" s="70">
        <f t="shared" si="4"/>
        <v>0</v>
      </c>
      <c r="J12" s="70">
        <f t="shared" si="4"/>
        <v>0</v>
      </c>
      <c r="K12" s="70">
        <f t="shared" si="4"/>
        <v>0</v>
      </c>
      <c r="L12" s="70">
        <f t="shared" si="4"/>
        <v>0</v>
      </c>
      <c r="M12" s="70">
        <f t="shared" si="4"/>
        <v>0</v>
      </c>
    </row>
    <row r="13" spans="1:22" ht="59.25" customHeight="1" x14ac:dyDescent="0.25">
      <c r="A13" s="316" t="s">
        <v>256</v>
      </c>
      <c r="B13" s="317"/>
      <c r="C13" s="318"/>
      <c r="D13" s="224" t="s">
        <v>257</v>
      </c>
      <c r="E13" s="225">
        <f>E12</f>
        <v>2587156</v>
      </c>
      <c r="F13" s="225"/>
      <c r="G13" s="225"/>
      <c r="H13" s="134">
        <f t="shared" ref="H13:M13" si="5">H12</f>
        <v>0</v>
      </c>
      <c r="I13" s="134">
        <f t="shared" si="5"/>
        <v>0</v>
      </c>
      <c r="J13" s="134">
        <f t="shared" si="5"/>
        <v>0</v>
      </c>
      <c r="K13" s="134">
        <f t="shared" si="5"/>
        <v>0</v>
      </c>
      <c r="L13" s="134">
        <f t="shared" si="5"/>
        <v>0</v>
      </c>
      <c r="M13" s="134">
        <f t="shared" si="5"/>
        <v>0</v>
      </c>
    </row>
    <row r="14" spans="1:22" ht="59.25" customHeight="1" x14ac:dyDescent="0.25">
      <c r="A14" s="226" t="s">
        <v>258</v>
      </c>
      <c r="B14" s="227"/>
      <c r="C14" s="228"/>
      <c r="D14" s="224" t="s">
        <v>259</v>
      </c>
      <c r="E14" s="225">
        <f t="shared" ref="E14" si="6">E15</f>
        <v>178959</v>
      </c>
      <c r="F14" s="225">
        <f>G14-E14</f>
        <v>11955</v>
      </c>
      <c r="G14" s="225">
        <f>G15</f>
        <v>190914</v>
      </c>
      <c r="H14" s="229"/>
      <c r="I14" s="229"/>
      <c r="J14" s="229"/>
      <c r="K14" s="229"/>
      <c r="L14" s="229"/>
      <c r="M14" s="229"/>
    </row>
    <row r="15" spans="1:22" ht="72" customHeight="1" x14ac:dyDescent="0.25">
      <c r="A15" s="286" t="s">
        <v>35</v>
      </c>
      <c r="B15" s="287"/>
      <c r="C15" s="288"/>
      <c r="D15" s="16" t="s">
        <v>36</v>
      </c>
      <c r="E15" s="62">
        <f>E22+E54</f>
        <v>178959</v>
      </c>
      <c r="F15" s="62">
        <f>G15-E15</f>
        <v>11955</v>
      </c>
      <c r="G15" s="62">
        <f>G22+G53</f>
        <v>190914</v>
      </c>
      <c r="S15" s="22"/>
      <c r="T15" s="46"/>
      <c r="U15" s="46"/>
      <c r="V15" s="46"/>
    </row>
    <row r="16" spans="1:22" ht="24.75" hidden="1" customHeight="1" x14ac:dyDescent="0.25">
      <c r="A16" s="286" t="s">
        <v>210</v>
      </c>
      <c r="B16" s="287"/>
      <c r="C16" s="288"/>
      <c r="D16" s="139" t="s">
        <v>211</v>
      </c>
      <c r="E16" s="62">
        <v>0</v>
      </c>
      <c r="F16" s="62"/>
      <c r="G16" s="62">
        <v>0</v>
      </c>
      <c r="H16" s="157">
        <v>921</v>
      </c>
      <c r="I16" s="152" t="e">
        <f>#REF!</f>
        <v>#REF!</v>
      </c>
      <c r="J16" s="152" t="e">
        <f>#REF!</f>
        <v>#REF!</v>
      </c>
      <c r="K16" s="152">
        <f>E16</f>
        <v>0</v>
      </c>
      <c r="L16" s="152" t="e">
        <f>#REF!</f>
        <v>#REF!</v>
      </c>
      <c r="M16" s="152" t="e">
        <f>#REF!</f>
        <v>#REF!</v>
      </c>
      <c r="S16" s="22"/>
      <c r="T16" s="46"/>
      <c r="U16" s="46"/>
      <c r="V16" s="46"/>
    </row>
    <row r="17" spans="1:23" ht="26.25" hidden="1" customHeight="1" x14ac:dyDescent="0.25">
      <c r="A17" s="274" t="s">
        <v>74</v>
      </c>
      <c r="B17" s="275"/>
      <c r="C17" s="276"/>
      <c r="D17" s="27" t="s">
        <v>15</v>
      </c>
      <c r="E17" s="57">
        <v>0</v>
      </c>
      <c r="F17" s="57"/>
      <c r="G17" s="57">
        <v>0</v>
      </c>
      <c r="S17" s="22"/>
      <c r="T17" s="46"/>
      <c r="U17" s="46"/>
      <c r="V17" s="46"/>
    </row>
    <row r="18" spans="1:23" ht="17.25" hidden="1" customHeight="1" x14ac:dyDescent="0.25">
      <c r="A18" s="286">
        <v>3</v>
      </c>
      <c r="B18" s="287"/>
      <c r="C18" s="288"/>
      <c r="D18" s="126" t="s">
        <v>18</v>
      </c>
      <c r="E18" s="62">
        <v>0</v>
      </c>
      <c r="F18" s="62"/>
      <c r="G18" s="62">
        <v>0</v>
      </c>
      <c r="S18" s="22"/>
      <c r="T18" s="46"/>
      <c r="U18" s="46"/>
      <c r="V18" s="46"/>
    </row>
    <row r="19" spans="1:23" ht="20.25" hidden="1" customHeight="1" x14ac:dyDescent="0.25">
      <c r="A19" s="280">
        <v>32</v>
      </c>
      <c r="B19" s="281"/>
      <c r="C19" s="282"/>
      <c r="D19" s="26" t="s">
        <v>28</v>
      </c>
      <c r="E19" s="58">
        <v>0</v>
      </c>
      <c r="F19" s="58"/>
      <c r="G19" s="58">
        <v>0</v>
      </c>
      <c r="S19" s="22"/>
      <c r="T19" s="46"/>
      <c r="U19" s="46"/>
      <c r="V19" s="46"/>
    </row>
    <row r="20" spans="1:23" ht="25.5" hidden="1" customHeight="1" x14ac:dyDescent="0.25">
      <c r="A20" s="277">
        <v>322</v>
      </c>
      <c r="B20" s="278"/>
      <c r="C20" s="279"/>
      <c r="D20" s="140" t="s">
        <v>45</v>
      </c>
      <c r="E20" s="56">
        <v>0</v>
      </c>
      <c r="F20" s="56"/>
      <c r="G20" s="56"/>
      <c r="S20" s="22"/>
      <c r="T20" s="46"/>
      <c r="U20" s="46"/>
      <c r="V20" s="46"/>
    </row>
    <row r="21" spans="1:23" ht="19.5" hidden="1" customHeight="1" x14ac:dyDescent="0.25">
      <c r="A21" s="283">
        <v>3223</v>
      </c>
      <c r="B21" s="284"/>
      <c r="C21" s="285"/>
      <c r="D21" s="140" t="s">
        <v>47</v>
      </c>
      <c r="E21" s="56">
        <v>0</v>
      </c>
      <c r="F21" s="56"/>
      <c r="G21" s="56"/>
      <c r="S21" s="22"/>
      <c r="T21" s="46"/>
      <c r="U21" s="46"/>
      <c r="V21" s="46"/>
    </row>
    <row r="22" spans="1:23" ht="29.25" customHeight="1" x14ac:dyDescent="0.25">
      <c r="A22" s="286" t="s">
        <v>37</v>
      </c>
      <c r="B22" s="287"/>
      <c r="C22" s="288"/>
      <c r="D22" s="16" t="s">
        <v>16</v>
      </c>
      <c r="E22" s="56">
        <v>163514</v>
      </c>
      <c r="F22" s="56">
        <f>G22-E22</f>
        <v>11075</v>
      </c>
      <c r="G22" s="56">
        <f>G23</f>
        <v>174589</v>
      </c>
      <c r="S22" s="22"/>
      <c r="T22" s="22"/>
      <c r="U22" s="22"/>
      <c r="V22" s="22"/>
    </row>
    <row r="23" spans="1:23" ht="25.5" x14ac:dyDescent="0.25">
      <c r="A23" s="313" t="s">
        <v>38</v>
      </c>
      <c r="B23" s="314"/>
      <c r="C23" s="315"/>
      <c r="D23" s="25" t="s">
        <v>39</v>
      </c>
      <c r="E23" s="57">
        <f>E24</f>
        <v>163514</v>
      </c>
      <c r="F23" s="57">
        <f>G23-E23</f>
        <v>11075</v>
      </c>
      <c r="G23" s="57">
        <f>G24</f>
        <v>174589</v>
      </c>
      <c r="H23" s="151">
        <v>921</v>
      </c>
      <c r="I23" s="153" t="e">
        <f>#REF!</f>
        <v>#REF!</v>
      </c>
      <c r="J23" s="152" t="e">
        <f>#REF!</f>
        <v>#REF!</v>
      </c>
      <c r="K23" s="152">
        <f>E23</f>
        <v>163514</v>
      </c>
      <c r="L23" s="152" t="e">
        <f>#REF!</f>
        <v>#REF!</v>
      </c>
      <c r="M23" s="152" t="e">
        <f>#REF!</f>
        <v>#REF!</v>
      </c>
      <c r="S23" s="22"/>
      <c r="T23" s="22"/>
      <c r="U23" s="22"/>
      <c r="V23" s="22"/>
    </row>
    <row r="24" spans="1:23" ht="27" customHeight="1" x14ac:dyDescent="0.25">
      <c r="A24" s="277">
        <v>3</v>
      </c>
      <c r="B24" s="278"/>
      <c r="C24" s="279"/>
      <c r="D24" s="15" t="s">
        <v>18</v>
      </c>
      <c r="E24" s="56">
        <f>E25+E50</f>
        <v>163514</v>
      </c>
      <c r="F24" s="56">
        <f>G24-E24</f>
        <v>11075</v>
      </c>
      <c r="G24" s="56">
        <v>174589</v>
      </c>
      <c r="S24" s="22"/>
      <c r="T24" s="22"/>
      <c r="U24" s="22"/>
      <c r="V24" s="22"/>
    </row>
    <row r="25" spans="1:23" ht="22.5" customHeight="1" x14ac:dyDescent="0.25">
      <c r="A25" s="280">
        <v>32</v>
      </c>
      <c r="B25" s="281"/>
      <c r="C25" s="282"/>
      <c r="D25" s="26" t="s">
        <v>28</v>
      </c>
      <c r="E25" s="58">
        <f>E26+E31+E37+E45</f>
        <v>161514</v>
      </c>
      <c r="F25" s="58">
        <f>G25-E25</f>
        <v>11075</v>
      </c>
      <c r="G25" s="58">
        <v>172589</v>
      </c>
      <c r="S25" s="22"/>
      <c r="T25" s="22"/>
      <c r="U25" s="22"/>
      <c r="V25" s="22"/>
      <c r="W25" s="78"/>
    </row>
    <row r="26" spans="1:23" ht="41.25" hidden="1" customHeight="1" x14ac:dyDescent="0.25">
      <c r="A26" s="286">
        <v>321</v>
      </c>
      <c r="B26" s="287"/>
      <c r="C26" s="288"/>
      <c r="D26" s="16" t="s">
        <v>40</v>
      </c>
      <c r="E26" s="62">
        <f>SUM(E27:E30)</f>
        <v>60000</v>
      </c>
      <c r="F26" s="62"/>
      <c r="G26" s="62"/>
      <c r="S26" s="22"/>
      <c r="T26" s="46"/>
      <c r="U26" s="46"/>
      <c r="V26" s="46"/>
    </row>
    <row r="27" spans="1:23" hidden="1" x14ac:dyDescent="0.25">
      <c r="A27" s="304">
        <v>3211</v>
      </c>
      <c r="B27" s="305"/>
      <c r="C27" s="306"/>
      <c r="D27" s="15" t="s">
        <v>41</v>
      </c>
      <c r="E27" s="56">
        <v>10000</v>
      </c>
      <c r="F27" s="56"/>
      <c r="G27" s="56"/>
      <c r="H27" s="37"/>
      <c r="I27" s="41"/>
      <c r="J27" s="42"/>
      <c r="K27" s="42"/>
      <c r="L27" s="42"/>
      <c r="M27" s="42"/>
      <c r="S27" s="22"/>
      <c r="T27" s="22"/>
      <c r="U27" s="22"/>
      <c r="V27" s="22"/>
    </row>
    <row r="28" spans="1:23" ht="25.5" hidden="1" x14ac:dyDescent="0.25">
      <c r="A28" s="304">
        <v>3212</v>
      </c>
      <c r="B28" s="305"/>
      <c r="C28" s="306"/>
      <c r="D28" s="15" t="s">
        <v>42</v>
      </c>
      <c r="E28" s="56">
        <v>48000</v>
      </c>
      <c r="F28" s="56"/>
      <c r="G28" s="56"/>
      <c r="H28" s="37"/>
      <c r="I28" s="41"/>
      <c r="J28" s="42"/>
      <c r="K28" s="42"/>
      <c r="L28" s="42"/>
      <c r="M28" s="42"/>
      <c r="S28" s="22"/>
      <c r="T28" s="22"/>
      <c r="U28" s="22"/>
      <c r="V28" s="22"/>
    </row>
    <row r="29" spans="1:23" ht="26.25" hidden="1" customHeight="1" x14ac:dyDescent="0.25">
      <c r="A29" s="304">
        <v>3213</v>
      </c>
      <c r="B29" s="305"/>
      <c r="C29" s="306"/>
      <c r="D29" s="15" t="s">
        <v>43</v>
      </c>
      <c r="E29" s="56">
        <v>1500</v>
      </c>
      <c r="F29" s="56"/>
      <c r="G29" s="56"/>
      <c r="H29" s="37"/>
      <c r="I29" s="41"/>
      <c r="J29" s="42"/>
      <c r="K29" s="42"/>
      <c r="L29" s="42"/>
      <c r="M29" s="42"/>
      <c r="S29" s="22"/>
      <c r="T29" s="46"/>
      <c r="U29" s="46"/>
      <c r="V29" s="46"/>
    </row>
    <row r="30" spans="1:23" ht="25.5" hidden="1" x14ac:dyDescent="0.25">
      <c r="A30" s="304">
        <v>3214</v>
      </c>
      <c r="B30" s="305"/>
      <c r="C30" s="306"/>
      <c r="D30" s="15" t="s">
        <v>44</v>
      </c>
      <c r="E30" s="56">
        <v>500</v>
      </c>
      <c r="F30" s="56"/>
      <c r="G30" s="56"/>
      <c r="H30" s="38"/>
      <c r="I30" s="42"/>
      <c r="J30" s="43"/>
      <c r="K30" s="43"/>
      <c r="L30" s="43"/>
      <c r="M30" s="43"/>
      <c r="S30" s="22"/>
      <c r="T30" s="22"/>
      <c r="U30" s="22"/>
      <c r="V30" s="22"/>
    </row>
    <row r="31" spans="1:23" ht="28.5" hidden="1" customHeight="1" x14ac:dyDescent="0.25">
      <c r="A31" s="277">
        <v>322</v>
      </c>
      <c r="B31" s="278"/>
      <c r="C31" s="279"/>
      <c r="D31" s="140" t="s">
        <v>45</v>
      </c>
      <c r="E31" s="56">
        <f>SUM(E32:E36)</f>
        <v>70600</v>
      </c>
      <c r="F31" s="56"/>
      <c r="G31" s="56"/>
      <c r="S31" s="22"/>
      <c r="T31" s="22"/>
      <c r="U31" s="22"/>
      <c r="V31" s="22"/>
    </row>
    <row r="32" spans="1:23" ht="25.5" hidden="1" x14ac:dyDescent="0.25">
      <c r="A32" s="283">
        <v>3221</v>
      </c>
      <c r="B32" s="284"/>
      <c r="C32" s="285"/>
      <c r="D32" s="15" t="s">
        <v>46</v>
      </c>
      <c r="E32" s="56">
        <v>20000</v>
      </c>
      <c r="F32" s="56"/>
      <c r="G32" s="56"/>
      <c r="H32" s="38"/>
      <c r="I32" s="42"/>
      <c r="J32" s="43"/>
      <c r="K32" s="43"/>
      <c r="L32" s="43"/>
      <c r="M32" s="43"/>
      <c r="S32" s="85"/>
      <c r="T32" s="46"/>
      <c r="U32" s="46"/>
      <c r="V32" s="46"/>
    </row>
    <row r="33" spans="1:22" hidden="1" x14ac:dyDescent="0.25">
      <c r="A33" s="283">
        <v>3222</v>
      </c>
      <c r="B33" s="284"/>
      <c r="C33" s="285"/>
      <c r="D33" s="129" t="s">
        <v>182</v>
      </c>
      <c r="E33" s="56">
        <v>1600</v>
      </c>
      <c r="F33" s="56"/>
      <c r="G33" s="56"/>
      <c r="H33" s="38"/>
      <c r="I33" s="67"/>
      <c r="J33" s="43"/>
      <c r="K33" s="43"/>
      <c r="L33" s="43"/>
      <c r="M33" s="43"/>
      <c r="S33" s="131"/>
      <c r="T33" s="46"/>
      <c r="U33" s="46"/>
      <c r="V33" s="46"/>
    </row>
    <row r="34" spans="1:22" hidden="1" x14ac:dyDescent="0.25">
      <c r="A34" s="283">
        <v>3223</v>
      </c>
      <c r="B34" s="284"/>
      <c r="C34" s="285"/>
      <c r="D34" s="15" t="s">
        <v>47</v>
      </c>
      <c r="E34" s="56">
        <v>48000</v>
      </c>
      <c r="F34" s="56"/>
      <c r="G34" s="56"/>
      <c r="H34" s="38"/>
      <c r="I34" s="67"/>
      <c r="J34" s="43"/>
      <c r="K34" s="43"/>
      <c r="L34" s="43"/>
      <c r="M34" s="43"/>
      <c r="S34" s="22"/>
      <c r="T34" s="22"/>
      <c r="U34" s="22"/>
      <c r="V34" s="22"/>
    </row>
    <row r="35" spans="1:22" hidden="1" x14ac:dyDescent="0.25">
      <c r="A35" s="283">
        <v>3225</v>
      </c>
      <c r="B35" s="284"/>
      <c r="C35" s="285"/>
      <c r="D35" s="15" t="s">
        <v>48</v>
      </c>
      <c r="E35" s="56">
        <v>400</v>
      </c>
      <c r="F35" s="56"/>
      <c r="G35" s="56"/>
      <c r="H35" s="38"/>
      <c r="I35" s="67"/>
      <c r="J35" s="43"/>
      <c r="K35" s="43"/>
      <c r="L35" s="43"/>
      <c r="M35" s="43"/>
      <c r="S35" s="22"/>
      <c r="T35" s="22"/>
      <c r="U35" s="22"/>
      <c r="V35" s="22"/>
    </row>
    <row r="36" spans="1:22" ht="25.5" hidden="1" x14ac:dyDescent="0.25">
      <c r="A36" s="283">
        <v>3227</v>
      </c>
      <c r="B36" s="284"/>
      <c r="C36" s="285"/>
      <c r="D36" s="15" t="s">
        <v>49</v>
      </c>
      <c r="E36" s="56">
        <v>600</v>
      </c>
      <c r="F36" s="56"/>
      <c r="G36" s="56"/>
      <c r="H36" s="38"/>
      <c r="I36" s="67"/>
      <c r="J36" s="43"/>
      <c r="K36" s="43"/>
      <c r="L36" s="43"/>
      <c r="M36" s="43"/>
      <c r="S36" s="22"/>
      <c r="T36" s="22"/>
      <c r="U36" s="22"/>
      <c r="V36" s="22"/>
    </row>
    <row r="37" spans="1:22" hidden="1" x14ac:dyDescent="0.25">
      <c r="A37" s="286">
        <v>323</v>
      </c>
      <c r="B37" s="287"/>
      <c r="C37" s="288"/>
      <c r="D37" s="16" t="s">
        <v>50</v>
      </c>
      <c r="E37" s="62">
        <f>SUM(E38:E44)</f>
        <v>27700</v>
      </c>
      <c r="F37" s="62"/>
      <c r="G37" s="62"/>
      <c r="I37" s="133"/>
      <c r="S37" s="22"/>
      <c r="T37" s="46"/>
      <c r="U37" s="46"/>
      <c r="V37" s="46"/>
    </row>
    <row r="38" spans="1:22" hidden="1" x14ac:dyDescent="0.25">
      <c r="A38" s="283">
        <v>3231</v>
      </c>
      <c r="B38" s="284"/>
      <c r="C38" s="285"/>
      <c r="D38" s="15" t="s">
        <v>51</v>
      </c>
      <c r="E38" s="56">
        <v>5000</v>
      </c>
      <c r="F38" s="56"/>
      <c r="G38" s="56"/>
      <c r="H38" s="38"/>
      <c r="I38" s="67"/>
      <c r="J38" s="43"/>
      <c r="K38" s="43"/>
      <c r="L38" s="43"/>
      <c r="M38" s="43"/>
    </row>
    <row r="39" spans="1:22" hidden="1" x14ac:dyDescent="0.25">
      <c r="A39" s="305">
        <v>3233</v>
      </c>
      <c r="B39" s="305"/>
      <c r="C39" s="305"/>
      <c r="D39" s="15" t="s">
        <v>52</v>
      </c>
      <c r="E39" s="56">
        <v>100</v>
      </c>
      <c r="F39" s="56"/>
      <c r="G39" s="56"/>
      <c r="H39" s="38"/>
      <c r="I39" s="67"/>
      <c r="J39" s="43"/>
      <c r="K39" s="43"/>
      <c r="L39" s="43"/>
      <c r="M39" s="43"/>
    </row>
    <row r="40" spans="1:22" hidden="1" x14ac:dyDescent="0.25">
      <c r="A40" s="283">
        <v>3234</v>
      </c>
      <c r="B40" s="284"/>
      <c r="C40" s="285"/>
      <c r="D40" s="15" t="s">
        <v>53</v>
      </c>
      <c r="E40" s="56">
        <v>8500</v>
      </c>
      <c r="F40" s="56"/>
      <c r="G40" s="56"/>
      <c r="H40" s="38"/>
      <c r="I40" s="67"/>
      <c r="J40" s="43"/>
      <c r="K40" s="43"/>
      <c r="L40" s="43"/>
      <c r="M40" s="43"/>
    </row>
    <row r="41" spans="1:22" hidden="1" x14ac:dyDescent="0.25">
      <c r="A41" s="283">
        <v>3235</v>
      </c>
      <c r="B41" s="284"/>
      <c r="C41" s="285"/>
      <c r="D41" s="15" t="s">
        <v>54</v>
      </c>
      <c r="E41" s="56">
        <v>3700</v>
      </c>
      <c r="F41" s="56"/>
      <c r="G41" s="56"/>
      <c r="H41" s="38"/>
      <c r="I41" s="67"/>
      <c r="J41" s="43"/>
      <c r="K41" s="43"/>
      <c r="L41" s="43"/>
      <c r="M41" s="43"/>
    </row>
    <row r="42" spans="1:22" ht="31.5" hidden="1" customHeight="1" x14ac:dyDescent="0.25">
      <c r="A42" s="283">
        <v>3236</v>
      </c>
      <c r="B42" s="284"/>
      <c r="C42" s="285"/>
      <c r="D42" s="15" t="s">
        <v>55</v>
      </c>
      <c r="E42" s="56">
        <v>3000</v>
      </c>
      <c r="F42" s="56"/>
      <c r="G42" s="56"/>
      <c r="H42" s="38"/>
      <c r="I42" s="67"/>
      <c r="J42" s="43"/>
      <c r="K42" s="43"/>
      <c r="L42" s="43"/>
      <c r="M42" s="43"/>
    </row>
    <row r="43" spans="1:22" hidden="1" x14ac:dyDescent="0.25">
      <c r="A43" s="283">
        <v>3238</v>
      </c>
      <c r="B43" s="284"/>
      <c r="C43" s="285"/>
      <c r="D43" s="15" t="s">
        <v>57</v>
      </c>
      <c r="E43" s="56">
        <v>7000</v>
      </c>
      <c r="F43" s="56"/>
      <c r="G43" s="56"/>
      <c r="H43" s="38"/>
      <c r="I43" s="67"/>
      <c r="J43" s="43"/>
      <c r="K43" s="43"/>
      <c r="L43" s="43"/>
      <c r="M43" s="43"/>
    </row>
    <row r="44" spans="1:22" hidden="1" x14ac:dyDescent="0.25">
      <c r="A44" s="283">
        <v>3239</v>
      </c>
      <c r="B44" s="284"/>
      <c r="C44" s="285"/>
      <c r="D44" s="15" t="s">
        <v>58</v>
      </c>
      <c r="E44" s="56">
        <v>400</v>
      </c>
      <c r="F44" s="56"/>
      <c r="G44" s="56"/>
      <c r="H44" s="38"/>
      <c r="I44" s="67"/>
      <c r="J44" s="43"/>
      <c r="K44" s="43"/>
      <c r="L44" s="43"/>
      <c r="M44" s="43"/>
      <c r="T44" s="309"/>
      <c r="U44" s="309"/>
      <c r="V44" s="309"/>
    </row>
    <row r="45" spans="1:22" ht="25.5" hidden="1" x14ac:dyDescent="0.25">
      <c r="A45" s="308">
        <v>329</v>
      </c>
      <c r="B45" s="308"/>
      <c r="C45" s="308"/>
      <c r="D45" s="16" t="s">
        <v>59</v>
      </c>
      <c r="E45" s="62">
        <f>SUM(E46:E49)</f>
        <v>3214</v>
      </c>
      <c r="F45" s="62"/>
      <c r="G45" s="62"/>
      <c r="I45" s="133"/>
    </row>
    <row r="46" spans="1:22" hidden="1" x14ac:dyDescent="0.25">
      <c r="A46" s="283">
        <v>3292</v>
      </c>
      <c r="B46" s="284"/>
      <c r="C46" s="285"/>
      <c r="D46" s="15" t="s">
        <v>60</v>
      </c>
      <c r="E46" s="56">
        <v>1000</v>
      </c>
      <c r="F46" s="56"/>
      <c r="G46" s="56"/>
      <c r="H46" s="38"/>
      <c r="I46" s="67"/>
      <c r="J46" s="43"/>
      <c r="K46" s="43"/>
      <c r="L46" s="43"/>
      <c r="M46" s="43"/>
    </row>
    <row r="47" spans="1:22" hidden="1" x14ac:dyDescent="0.25">
      <c r="A47" s="283">
        <v>3293</v>
      </c>
      <c r="B47" s="284"/>
      <c r="C47" s="285"/>
      <c r="D47" s="15" t="s">
        <v>61</v>
      </c>
      <c r="E47" s="56">
        <v>500</v>
      </c>
      <c r="F47" s="56"/>
      <c r="G47" s="56"/>
      <c r="H47" s="38"/>
      <c r="I47" s="67"/>
      <c r="J47" s="43"/>
      <c r="K47" s="43"/>
      <c r="L47" s="43"/>
      <c r="M47" s="43"/>
    </row>
    <row r="48" spans="1:22" hidden="1" x14ac:dyDescent="0.25">
      <c r="A48" s="283">
        <v>3294</v>
      </c>
      <c r="B48" s="284"/>
      <c r="C48" s="285"/>
      <c r="D48" s="15" t="s">
        <v>62</v>
      </c>
      <c r="E48" s="56">
        <v>200</v>
      </c>
      <c r="F48" s="56"/>
      <c r="G48" s="56"/>
      <c r="H48" s="38"/>
      <c r="I48" s="42"/>
      <c r="J48" s="43"/>
      <c r="K48" s="43"/>
      <c r="L48" s="43"/>
      <c r="M48" s="43"/>
      <c r="T48" s="307"/>
      <c r="U48" s="307"/>
      <c r="V48" s="307"/>
    </row>
    <row r="49" spans="1:23" ht="25.5" hidden="1" x14ac:dyDescent="0.25">
      <c r="A49" s="283">
        <v>3299</v>
      </c>
      <c r="B49" s="284"/>
      <c r="C49" s="285"/>
      <c r="D49" s="15" t="s">
        <v>59</v>
      </c>
      <c r="E49" s="56">
        <v>1514</v>
      </c>
      <c r="F49" s="56"/>
      <c r="G49" s="56"/>
      <c r="H49" s="38"/>
      <c r="I49" s="42"/>
      <c r="J49" s="43"/>
      <c r="K49" s="43"/>
      <c r="L49" s="43"/>
      <c r="M49" s="43"/>
    </row>
    <row r="50" spans="1:23" ht="23.25" customHeight="1" x14ac:dyDescent="0.25">
      <c r="A50" s="280">
        <v>34</v>
      </c>
      <c r="B50" s="281"/>
      <c r="C50" s="282"/>
      <c r="D50" s="26" t="s">
        <v>64</v>
      </c>
      <c r="E50" s="58">
        <v>2000</v>
      </c>
      <c r="F50" s="58">
        <v>0</v>
      </c>
      <c r="G50" s="58">
        <v>2000</v>
      </c>
      <c r="W50" s="78"/>
    </row>
    <row r="51" spans="1:23" hidden="1" x14ac:dyDescent="0.25">
      <c r="A51" s="286">
        <v>343</v>
      </c>
      <c r="B51" s="287"/>
      <c r="C51" s="288"/>
      <c r="D51" s="16" t="s">
        <v>65</v>
      </c>
      <c r="E51" s="62">
        <v>2000</v>
      </c>
      <c r="F51" s="62"/>
      <c r="G51" s="62"/>
    </row>
    <row r="52" spans="1:23" ht="25.5" hidden="1" x14ac:dyDescent="0.25">
      <c r="A52" s="283">
        <v>3431</v>
      </c>
      <c r="B52" s="284"/>
      <c r="C52" s="285"/>
      <c r="D52" s="15" t="s">
        <v>66</v>
      </c>
      <c r="E52" s="56">
        <v>2000</v>
      </c>
      <c r="F52" s="56"/>
      <c r="G52" s="56"/>
      <c r="H52" s="38"/>
      <c r="I52" s="42"/>
      <c r="J52" s="43"/>
      <c r="K52" s="43"/>
      <c r="L52" s="43"/>
      <c r="M52" s="43"/>
    </row>
    <row r="53" spans="1:23" ht="51.75" customHeight="1" x14ac:dyDescent="0.25">
      <c r="A53" s="286" t="s">
        <v>67</v>
      </c>
      <c r="B53" s="287"/>
      <c r="C53" s="288"/>
      <c r="D53" s="16" t="s">
        <v>68</v>
      </c>
      <c r="E53" s="56">
        <v>15445</v>
      </c>
      <c r="F53" s="56">
        <f>G53-E53</f>
        <v>880</v>
      </c>
      <c r="G53" s="56">
        <f>G54</f>
        <v>16325</v>
      </c>
    </row>
    <row r="54" spans="1:23" ht="25.5" x14ac:dyDescent="0.25">
      <c r="A54" s="274" t="s">
        <v>38</v>
      </c>
      <c r="B54" s="275"/>
      <c r="C54" s="276"/>
      <c r="D54" s="27" t="s">
        <v>39</v>
      </c>
      <c r="E54" s="57">
        <v>15445</v>
      </c>
      <c r="F54" s="57">
        <f>G54-E54</f>
        <v>880</v>
      </c>
      <c r="G54" s="57">
        <f>G55</f>
        <v>16325</v>
      </c>
      <c r="H54" s="151">
        <v>921</v>
      </c>
      <c r="I54" s="152" t="e">
        <f>#REF!</f>
        <v>#REF!</v>
      </c>
      <c r="J54" s="152" t="e">
        <f>#REF!</f>
        <v>#REF!</v>
      </c>
      <c r="K54" s="152">
        <f>E54</f>
        <v>15445</v>
      </c>
      <c r="L54" s="152" t="e">
        <f>#REF!</f>
        <v>#REF!</v>
      </c>
      <c r="M54" s="152" t="e">
        <f>#REF!</f>
        <v>#REF!</v>
      </c>
      <c r="V54" s="79"/>
    </row>
    <row r="55" spans="1:23" x14ac:dyDescent="0.25">
      <c r="A55" s="277">
        <v>3</v>
      </c>
      <c r="B55" s="278"/>
      <c r="C55" s="279"/>
      <c r="D55" s="15" t="s">
        <v>18</v>
      </c>
      <c r="E55" s="56">
        <v>15445</v>
      </c>
      <c r="F55" s="56">
        <f>G55-E55</f>
        <v>880</v>
      </c>
      <c r="G55" s="56">
        <f>G56</f>
        <v>16325</v>
      </c>
    </row>
    <row r="56" spans="1:23" ht="25.5" customHeight="1" x14ac:dyDescent="0.25">
      <c r="A56" s="280">
        <v>32</v>
      </c>
      <c r="B56" s="281"/>
      <c r="C56" s="282"/>
      <c r="D56" s="26" t="s">
        <v>28</v>
      </c>
      <c r="E56" s="58">
        <v>15445</v>
      </c>
      <c r="F56" s="58">
        <f>G56-E56</f>
        <v>880</v>
      </c>
      <c r="G56" s="58">
        <v>16325</v>
      </c>
      <c r="V56" s="80"/>
    </row>
    <row r="57" spans="1:23" hidden="1" x14ac:dyDescent="0.25">
      <c r="A57" s="277">
        <v>322</v>
      </c>
      <c r="B57" s="278"/>
      <c r="C57" s="279"/>
      <c r="D57" s="15" t="s">
        <v>45</v>
      </c>
      <c r="E57" s="56">
        <v>8000</v>
      </c>
      <c r="F57" s="56"/>
      <c r="G57" s="56"/>
    </row>
    <row r="58" spans="1:23" s="21" customFormat="1" ht="25.5" hidden="1" x14ac:dyDescent="0.25">
      <c r="A58" s="283">
        <v>3224</v>
      </c>
      <c r="B58" s="284"/>
      <c r="C58" s="285"/>
      <c r="D58" s="140" t="s">
        <v>69</v>
      </c>
      <c r="E58" s="56">
        <v>8000</v>
      </c>
      <c r="F58" s="56"/>
      <c r="G58" s="56"/>
      <c r="I58" s="45"/>
      <c r="J58" s="45"/>
      <c r="K58" s="45"/>
      <c r="L58" s="45"/>
      <c r="M58" s="45"/>
      <c r="N58" s="45"/>
    </row>
    <row r="59" spans="1:23" hidden="1" x14ac:dyDescent="0.25">
      <c r="A59" s="277">
        <v>323</v>
      </c>
      <c r="B59" s="278"/>
      <c r="C59" s="279"/>
      <c r="D59" s="15" t="s">
        <v>70</v>
      </c>
      <c r="E59" s="56">
        <v>7445</v>
      </c>
      <c r="F59" s="56"/>
      <c r="G59" s="56"/>
    </row>
    <row r="60" spans="1:23" s="21" customFormat="1" ht="25.5" hidden="1" x14ac:dyDescent="0.25">
      <c r="A60" s="283">
        <v>3232</v>
      </c>
      <c r="B60" s="284"/>
      <c r="C60" s="285"/>
      <c r="D60" s="140" t="s">
        <v>71</v>
      </c>
      <c r="E60" s="56">
        <v>7445</v>
      </c>
      <c r="F60" s="56"/>
      <c r="G60" s="56"/>
      <c r="I60" s="45"/>
      <c r="J60" s="45"/>
      <c r="K60" s="45"/>
      <c r="L60" s="45"/>
      <c r="M60" s="45"/>
      <c r="N60" s="45"/>
    </row>
    <row r="61" spans="1:23" s="21" customFormat="1" ht="40.5" customHeight="1" x14ac:dyDescent="0.25">
      <c r="A61" s="176" t="s">
        <v>260</v>
      </c>
      <c r="B61" s="177"/>
      <c r="C61" s="178"/>
      <c r="D61" s="139" t="s">
        <v>261</v>
      </c>
      <c r="E61" s="76">
        <f t="shared" ref="E61" si="7">E62</f>
        <v>51197</v>
      </c>
      <c r="F61" s="76">
        <f t="shared" ref="F61:F66" si="8">G61-E61</f>
        <v>1038.8899999999994</v>
      </c>
      <c r="G61" s="76">
        <f>G62+G167+G180</f>
        <v>52235.89</v>
      </c>
      <c r="I61" s="45"/>
      <c r="J61" s="45"/>
      <c r="K61" s="45"/>
      <c r="L61" s="45"/>
      <c r="M61" s="45"/>
      <c r="N61" s="45"/>
    </row>
    <row r="62" spans="1:23" s="21" customFormat="1" ht="41.25" customHeight="1" x14ac:dyDescent="0.25">
      <c r="A62" s="286" t="s">
        <v>180</v>
      </c>
      <c r="B62" s="287"/>
      <c r="C62" s="288"/>
      <c r="D62" s="39" t="s">
        <v>181</v>
      </c>
      <c r="E62" s="61">
        <f>E63+E82+E135</f>
        <v>51197</v>
      </c>
      <c r="F62" s="61">
        <f t="shared" si="8"/>
        <v>-1361.1100000000006</v>
      </c>
      <c r="G62" s="61">
        <f>G82+G135+G162</f>
        <v>49835.89</v>
      </c>
      <c r="I62" s="45"/>
      <c r="J62" s="45"/>
      <c r="K62" s="45"/>
      <c r="L62" s="45"/>
      <c r="M62" s="45"/>
      <c r="N62" s="45"/>
    </row>
    <row r="63" spans="1:23" x14ac:dyDescent="0.25">
      <c r="A63" s="286" t="s">
        <v>72</v>
      </c>
      <c r="B63" s="287"/>
      <c r="C63" s="288"/>
      <c r="D63" s="16" t="s">
        <v>73</v>
      </c>
      <c r="E63" s="56">
        <v>666</v>
      </c>
      <c r="F63" s="56">
        <f t="shared" si="8"/>
        <v>-666</v>
      </c>
      <c r="G63" s="56">
        <v>0</v>
      </c>
      <c r="H63" s="159">
        <v>970</v>
      </c>
      <c r="I63" s="160" t="e">
        <f>#REF!</f>
        <v>#REF!</v>
      </c>
      <c r="J63" s="160" t="e">
        <f>#REF!</f>
        <v>#REF!</v>
      </c>
      <c r="K63" s="160">
        <f>E63</f>
        <v>666</v>
      </c>
      <c r="L63" s="160" t="e">
        <f>#REF!</f>
        <v>#REF!</v>
      </c>
      <c r="M63" s="160" t="e">
        <f>#REF!</f>
        <v>#REF!</v>
      </c>
    </row>
    <row r="64" spans="1:23" ht="25.5" customHeight="1" x14ac:dyDescent="0.25">
      <c r="A64" s="274" t="s">
        <v>74</v>
      </c>
      <c r="B64" s="275"/>
      <c r="C64" s="276"/>
      <c r="D64" s="27" t="s">
        <v>75</v>
      </c>
      <c r="E64" s="57">
        <v>666</v>
      </c>
      <c r="F64" s="57">
        <f t="shared" si="8"/>
        <v>-666</v>
      </c>
      <c r="G64" s="57">
        <v>0</v>
      </c>
      <c r="H64" s="158"/>
      <c r="V64" s="79"/>
    </row>
    <row r="65" spans="1:13" x14ac:dyDescent="0.25">
      <c r="A65" s="277">
        <v>3</v>
      </c>
      <c r="B65" s="278"/>
      <c r="C65" s="279"/>
      <c r="D65" s="15" t="s">
        <v>16</v>
      </c>
      <c r="E65" s="56">
        <v>666</v>
      </c>
      <c r="F65" s="56">
        <f t="shared" si="8"/>
        <v>-666</v>
      </c>
      <c r="G65" s="56">
        <v>0</v>
      </c>
    </row>
    <row r="66" spans="1:13" ht="25.5" customHeight="1" x14ac:dyDescent="0.25">
      <c r="A66" s="280">
        <v>32</v>
      </c>
      <c r="B66" s="281"/>
      <c r="C66" s="282"/>
      <c r="D66" s="26" t="s">
        <v>28</v>
      </c>
      <c r="E66" s="58">
        <v>666</v>
      </c>
      <c r="F66" s="58">
        <f t="shared" si="8"/>
        <v>-666</v>
      </c>
      <c r="G66" s="58">
        <v>0</v>
      </c>
    </row>
    <row r="67" spans="1:13" ht="25.5" hidden="1" x14ac:dyDescent="0.25">
      <c r="A67" s="277">
        <v>329</v>
      </c>
      <c r="B67" s="278"/>
      <c r="C67" s="279"/>
      <c r="D67" s="15" t="s">
        <v>59</v>
      </c>
      <c r="E67" s="56">
        <v>666</v>
      </c>
      <c r="F67" s="56"/>
      <c r="G67" s="56"/>
    </row>
    <row r="68" spans="1:13" ht="25.5" hidden="1" x14ac:dyDescent="0.25">
      <c r="A68" s="283">
        <v>3299</v>
      </c>
      <c r="B68" s="284"/>
      <c r="C68" s="285"/>
      <c r="D68" s="15" t="s">
        <v>59</v>
      </c>
      <c r="E68" s="56">
        <v>666</v>
      </c>
      <c r="F68" s="56"/>
      <c r="G68" s="56"/>
    </row>
    <row r="69" spans="1:13" hidden="1" x14ac:dyDescent="0.25">
      <c r="A69" s="286" t="s">
        <v>76</v>
      </c>
      <c r="B69" s="287"/>
      <c r="C69" s="288"/>
      <c r="D69" s="16" t="s">
        <v>77</v>
      </c>
      <c r="E69" s="56">
        <v>0</v>
      </c>
      <c r="F69" s="56"/>
      <c r="G69" s="56">
        <v>0</v>
      </c>
      <c r="H69" s="161">
        <v>980</v>
      </c>
      <c r="I69" s="149" t="e">
        <f>#REF!</f>
        <v>#REF!</v>
      </c>
      <c r="J69" s="149" t="e">
        <f>#REF!</f>
        <v>#REF!</v>
      </c>
      <c r="K69" s="149">
        <f>E69</f>
        <v>0</v>
      </c>
      <c r="L69" s="149" t="e">
        <f>#REF!</f>
        <v>#REF!</v>
      </c>
      <c r="M69" s="149" t="e">
        <f>#REF!</f>
        <v>#REF!</v>
      </c>
    </row>
    <row r="70" spans="1:13" ht="28.5" hidden="1" customHeight="1" x14ac:dyDescent="0.25">
      <c r="A70" s="274" t="s">
        <v>74</v>
      </c>
      <c r="B70" s="275"/>
      <c r="C70" s="276"/>
      <c r="D70" s="27" t="s">
        <v>75</v>
      </c>
      <c r="E70" s="57">
        <v>0</v>
      </c>
      <c r="F70" s="57"/>
      <c r="G70" s="57">
        <v>0</v>
      </c>
      <c r="H70" s="158"/>
    </row>
    <row r="71" spans="1:13" hidden="1" x14ac:dyDescent="0.25">
      <c r="A71" s="277">
        <v>3</v>
      </c>
      <c r="B71" s="278"/>
      <c r="C71" s="279"/>
      <c r="D71" s="15" t="s">
        <v>16</v>
      </c>
      <c r="E71" s="56">
        <v>0</v>
      </c>
      <c r="F71" s="56"/>
      <c r="G71" s="56">
        <v>0</v>
      </c>
    </row>
    <row r="72" spans="1:13" ht="25.5" hidden="1" customHeight="1" x14ac:dyDescent="0.25">
      <c r="A72" s="280">
        <v>32</v>
      </c>
      <c r="B72" s="281"/>
      <c r="C72" s="282"/>
      <c r="D72" s="26" t="s">
        <v>28</v>
      </c>
      <c r="E72" s="58">
        <v>0</v>
      </c>
      <c r="F72" s="58"/>
      <c r="G72" s="58">
        <v>0</v>
      </c>
    </row>
    <row r="73" spans="1:13" ht="25.5" hidden="1" x14ac:dyDescent="0.25">
      <c r="A73" s="277">
        <v>329</v>
      </c>
      <c r="B73" s="278"/>
      <c r="C73" s="279"/>
      <c r="D73" s="15" t="s">
        <v>59</v>
      </c>
      <c r="E73" s="56">
        <v>0</v>
      </c>
      <c r="F73" s="56"/>
      <c r="G73" s="56"/>
    </row>
    <row r="74" spans="1:13" ht="38.25" hidden="1" x14ac:dyDescent="0.25">
      <c r="A74" s="283">
        <v>3291</v>
      </c>
      <c r="B74" s="284"/>
      <c r="C74" s="285"/>
      <c r="D74" s="15" t="s">
        <v>78</v>
      </c>
      <c r="E74" s="56">
        <v>0</v>
      </c>
      <c r="F74" s="56"/>
      <c r="G74" s="56"/>
    </row>
    <row r="75" spans="1:13" ht="25.5" hidden="1" x14ac:dyDescent="0.25">
      <c r="A75" s="283">
        <v>3299</v>
      </c>
      <c r="B75" s="284"/>
      <c r="C75" s="285"/>
      <c r="D75" s="15" t="s">
        <v>59</v>
      </c>
      <c r="E75" s="56">
        <v>0</v>
      </c>
      <c r="F75" s="56"/>
      <c r="G75" s="56"/>
    </row>
    <row r="76" spans="1:13" ht="25.5" hidden="1" x14ac:dyDescent="0.25">
      <c r="A76" s="286" t="s">
        <v>212</v>
      </c>
      <c r="B76" s="287"/>
      <c r="C76" s="288"/>
      <c r="D76" s="139" t="s">
        <v>213</v>
      </c>
      <c r="E76" s="56">
        <v>0</v>
      </c>
      <c r="F76" s="56"/>
      <c r="G76" s="56">
        <v>0</v>
      </c>
      <c r="H76" s="150">
        <v>980</v>
      </c>
      <c r="I76" s="149" t="e">
        <f>#REF!</f>
        <v>#REF!</v>
      </c>
      <c r="J76" s="149" t="e">
        <f>#REF!</f>
        <v>#REF!</v>
      </c>
      <c r="K76" s="149">
        <f>E76</f>
        <v>0</v>
      </c>
      <c r="L76" s="149" t="e">
        <f>#REF!</f>
        <v>#REF!</v>
      </c>
      <c r="M76" s="149" t="e">
        <f>#REF!</f>
        <v>#REF!</v>
      </c>
    </row>
    <row r="77" spans="1:13" hidden="1" x14ac:dyDescent="0.25">
      <c r="A77" s="274" t="s">
        <v>74</v>
      </c>
      <c r="B77" s="275"/>
      <c r="C77" s="276"/>
      <c r="D77" s="27" t="s">
        <v>15</v>
      </c>
      <c r="E77" s="57">
        <v>0</v>
      </c>
      <c r="F77" s="57"/>
      <c r="G77" s="57">
        <v>0</v>
      </c>
    </row>
    <row r="78" spans="1:13" hidden="1" x14ac:dyDescent="0.25">
      <c r="A78" s="277">
        <v>3</v>
      </c>
      <c r="B78" s="278"/>
      <c r="C78" s="279"/>
      <c r="D78" s="127" t="s">
        <v>18</v>
      </c>
      <c r="E78" s="56">
        <v>0</v>
      </c>
      <c r="F78" s="56"/>
      <c r="G78" s="56">
        <v>0</v>
      </c>
    </row>
    <row r="79" spans="1:13" hidden="1" x14ac:dyDescent="0.25">
      <c r="A79" s="280">
        <v>32</v>
      </c>
      <c r="B79" s="281"/>
      <c r="C79" s="282"/>
      <c r="D79" s="26" t="s">
        <v>28</v>
      </c>
      <c r="E79" s="58">
        <v>0</v>
      </c>
      <c r="F79" s="58"/>
      <c r="G79" s="58">
        <v>0</v>
      </c>
    </row>
    <row r="80" spans="1:13" hidden="1" x14ac:dyDescent="0.25">
      <c r="A80" s="277">
        <v>323</v>
      </c>
      <c r="B80" s="278"/>
      <c r="C80" s="279"/>
      <c r="D80" s="127" t="s">
        <v>50</v>
      </c>
      <c r="E80" s="56">
        <v>0</v>
      </c>
      <c r="F80" s="56"/>
      <c r="G80" s="56"/>
    </row>
    <row r="81" spans="1:14" hidden="1" x14ac:dyDescent="0.25">
      <c r="A81" s="283">
        <v>3237</v>
      </c>
      <c r="B81" s="284"/>
      <c r="C81" s="285"/>
      <c r="D81" s="127" t="s">
        <v>56</v>
      </c>
      <c r="E81" s="56">
        <v>0</v>
      </c>
      <c r="F81" s="56"/>
      <c r="G81" s="56"/>
    </row>
    <row r="82" spans="1:14" ht="19.5" customHeight="1" x14ac:dyDescent="0.25">
      <c r="A82" s="286" t="s">
        <v>84</v>
      </c>
      <c r="B82" s="287"/>
      <c r="C82" s="288"/>
      <c r="D82" s="16" t="s">
        <v>85</v>
      </c>
      <c r="E82" s="56">
        <v>531</v>
      </c>
      <c r="F82" s="56">
        <f>G82-E82</f>
        <v>0</v>
      </c>
      <c r="G82" s="56">
        <f>G83</f>
        <v>531</v>
      </c>
    </row>
    <row r="83" spans="1:14" x14ac:dyDescent="0.25">
      <c r="A83" s="274" t="s">
        <v>86</v>
      </c>
      <c r="B83" s="275"/>
      <c r="C83" s="276"/>
      <c r="D83" s="27" t="s">
        <v>75</v>
      </c>
      <c r="E83" s="57">
        <v>531</v>
      </c>
      <c r="F83" s="57">
        <f>G83-E83</f>
        <v>0</v>
      </c>
      <c r="G83" s="57">
        <f>G84</f>
        <v>531</v>
      </c>
      <c r="H83" s="148">
        <v>980</v>
      </c>
      <c r="I83" s="149" t="e">
        <f>#REF!</f>
        <v>#REF!</v>
      </c>
      <c r="J83" s="149" t="e">
        <f>#REF!</f>
        <v>#REF!</v>
      </c>
      <c r="K83" s="149">
        <f>E83</f>
        <v>531</v>
      </c>
      <c r="L83" s="149" t="e">
        <f>#REF!</f>
        <v>#REF!</v>
      </c>
      <c r="M83" s="149" t="e">
        <f>#REF!</f>
        <v>#REF!</v>
      </c>
    </row>
    <row r="84" spans="1:14" s="22" customFormat="1" x14ac:dyDescent="0.25">
      <c r="A84" s="277">
        <v>3</v>
      </c>
      <c r="B84" s="278"/>
      <c r="C84" s="279"/>
      <c r="D84" s="15" t="s">
        <v>18</v>
      </c>
      <c r="E84" s="56">
        <v>531</v>
      </c>
      <c r="F84" s="56">
        <v>0</v>
      </c>
      <c r="G84" s="56">
        <v>531</v>
      </c>
      <c r="I84" s="46"/>
      <c r="J84" s="46"/>
      <c r="K84" s="46"/>
      <c r="L84" s="46"/>
      <c r="M84" s="46"/>
      <c r="N84" s="46"/>
    </row>
    <row r="85" spans="1:14" s="22" customFormat="1" ht="26.25" customHeight="1" x14ac:dyDescent="0.25">
      <c r="A85" s="280">
        <v>32</v>
      </c>
      <c r="B85" s="281"/>
      <c r="C85" s="282"/>
      <c r="D85" s="26" t="s">
        <v>28</v>
      </c>
      <c r="E85" s="58">
        <v>531</v>
      </c>
      <c r="F85" s="58">
        <v>0</v>
      </c>
      <c r="G85" s="58">
        <v>531</v>
      </c>
      <c r="I85" s="46"/>
      <c r="J85" s="46"/>
      <c r="K85" s="46"/>
      <c r="L85" s="46"/>
      <c r="M85" s="46"/>
      <c r="N85" s="46"/>
    </row>
    <row r="86" spans="1:14" s="22" customFormat="1" hidden="1" x14ac:dyDescent="0.25">
      <c r="A86" s="277">
        <v>323</v>
      </c>
      <c r="B86" s="278"/>
      <c r="C86" s="279"/>
      <c r="D86" s="15" t="s">
        <v>50</v>
      </c>
      <c r="E86" s="56">
        <v>531</v>
      </c>
      <c r="F86" s="56"/>
      <c r="G86" s="56"/>
      <c r="I86" s="46"/>
      <c r="J86" s="46"/>
      <c r="K86" s="46"/>
      <c r="L86" s="46"/>
      <c r="M86" s="46"/>
      <c r="N86" s="46"/>
    </row>
    <row r="87" spans="1:14" hidden="1" x14ac:dyDescent="0.25">
      <c r="A87" s="283">
        <v>3237</v>
      </c>
      <c r="B87" s="284"/>
      <c r="C87" s="285"/>
      <c r="D87" s="15" t="s">
        <v>56</v>
      </c>
      <c r="E87" s="56">
        <v>531</v>
      </c>
      <c r="F87" s="56"/>
      <c r="G87" s="56"/>
    </row>
    <row r="88" spans="1:14" ht="48.75" hidden="1" customHeight="1" x14ac:dyDescent="0.25">
      <c r="A88" s="295" t="s">
        <v>116</v>
      </c>
      <c r="B88" s="296"/>
      <c r="C88" s="297"/>
      <c r="D88" s="16" t="s">
        <v>117</v>
      </c>
      <c r="E88" s="56">
        <v>0</v>
      </c>
      <c r="F88" s="56"/>
      <c r="G88" s="56">
        <v>0</v>
      </c>
      <c r="H88" s="37"/>
    </row>
    <row r="89" spans="1:14" ht="21.75" hidden="1" customHeight="1" x14ac:dyDescent="0.25">
      <c r="A89" s="292" t="s">
        <v>86</v>
      </c>
      <c r="B89" s="293"/>
      <c r="C89" s="294"/>
      <c r="D89" s="27" t="s">
        <v>75</v>
      </c>
      <c r="E89" s="57">
        <v>0</v>
      </c>
      <c r="F89" s="57"/>
      <c r="G89" s="57">
        <v>0</v>
      </c>
      <c r="H89" s="148">
        <v>980</v>
      </c>
      <c r="I89" s="149" t="e">
        <f>#REF!</f>
        <v>#REF!</v>
      </c>
      <c r="J89" s="149" t="e">
        <f>#REF!</f>
        <v>#REF!</v>
      </c>
      <c r="K89" s="149">
        <f>E89</f>
        <v>0</v>
      </c>
      <c r="L89" s="149" t="e">
        <f>#REF!</f>
        <v>#REF!</v>
      </c>
      <c r="M89" s="149" t="e">
        <f>#REF!</f>
        <v>#REF!</v>
      </c>
    </row>
    <row r="90" spans="1:14" s="22" customFormat="1" hidden="1" x14ac:dyDescent="0.25">
      <c r="A90" s="277">
        <v>3</v>
      </c>
      <c r="B90" s="278"/>
      <c r="C90" s="279"/>
      <c r="D90" s="15" t="s">
        <v>18</v>
      </c>
      <c r="E90" s="56">
        <v>0</v>
      </c>
      <c r="F90" s="56"/>
      <c r="G90" s="56">
        <v>0</v>
      </c>
      <c r="I90" s="46"/>
      <c r="J90" s="46"/>
      <c r="K90" s="46"/>
      <c r="L90" s="46"/>
      <c r="M90" s="46"/>
      <c r="N90" s="46"/>
    </row>
    <row r="91" spans="1:14" s="22" customFormat="1" ht="21.75" hidden="1" customHeight="1" x14ac:dyDescent="0.25">
      <c r="A91" s="280">
        <v>31</v>
      </c>
      <c r="B91" s="281"/>
      <c r="C91" s="282"/>
      <c r="D91" s="26" t="s">
        <v>19</v>
      </c>
      <c r="E91" s="64">
        <v>0</v>
      </c>
      <c r="F91" s="64"/>
      <c r="G91" s="64">
        <v>0</v>
      </c>
      <c r="I91" s="46"/>
      <c r="J91" s="46"/>
      <c r="K91" s="46"/>
      <c r="L91" s="46"/>
      <c r="M91" s="46"/>
      <c r="N91" s="46"/>
    </row>
    <row r="92" spans="1:14" s="22" customFormat="1" hidden="1" x14ac:dyDescent="0.25">
      <c r="A92" s="277">
        <v>311</v>
      </c>
      <c r="B92" s="278"/>
      <c r="C92" s="279"/>
      <c r="D92" s="15" t="s">
        <v>144</v>
      </c>
      <c r="E92" s="56">
        <v>0</v>
      </c>
      <c r="F92" s="56"/>
      <c r="G92" s="56"/>
      <c r="I92" s="46"/>
      <c r="J92" s="46"/>
      <c r="K92" s="46"/>
      <c r="L92" s="46"/>
      <c r="M92" s="46"/>
      <c r="N92" s="46"/>
    </row>
    <row r="93" spans="1:14" hidden="1" x14ac:dyDescent="0.25">
      <c r="A93" s="283">
        <v>3111</v>
      </c>
      <c r="B93" s="284"/>
      <c r="C93" s="285"/>
      <c r="D93" s="15" t="s">
        <v>79</v>
      </c>
      <c r="E93" s="56">
        <v>0</v>
      </c>
      <c r="F93" s="56"/>
      <c r="G93" s="56"/>
    </row>
    <row r="94" spans="1:14" hidden="1" x14ac:dyDescent="0.25">
      <c r="A94" s="277">
        <v>312</v>
      </c>
      <c r="B94" s="278"/>
      <c r="C94" s="279"/>
      <c r="D94" s="15" t="s">
        <v>80</v>
      </c>
      <c r="E94" s="56"/>
      <c r="F94" s="56"/>
      <c r="G94" s="56"/>
    </row>
    <row r="95" spans="1:14" hidden="1" x14ac:dyDescent="0.25">
      <c r="A95" s="283">
        <v>3121</v>
      </c>
      <c r="B95" s="284"/>
      <c r="C95" s="285"/>
      <c r="D95" s="15" t="s">
        <v>80</v>
      </c>
      <c r="E95" s="56">
        <v>0</v>
      </c>
      <c r="F95" s="56"/>
      <c r="G95" s="56"/>
    </row>
    <row r="96" spans="1:14" hidden="1" x14ac:dyDescent="0.25">
      <c r="A96" s="277">
        <v>313</v>
      </c>
      <c r="B96" s="278"/>
      <c r="C96" s="279"/>
      <c r="D96" s="15" t="s">
        <v>145</v>
      </c>
      <c r="E96" s="56">
        <v>0</v>
      </c>
      <c r="F96" s="56"/>
      <c r="G96" s="56"/>
    </row>
    <row r="97" spans="1:14" ht="25.5" hidden="1" x14ac:dyDescent="0.25">
      <c r="A97" s="283">
        <v>3132</v>
      </c>
      <c r="B97" s="284"/>
      <c r="C97" s="285"/>
      <c r="D97" s="15" t="s">
        <v>81</v>
      </c>
      <c r="E97" s="56">
        <v>0</v>
      </c>
      <c r="F97" s="56"/>
      <c r="G97" s="56"/>
    </row>
    <row r="98" spans="1:14" ht="21.75" hidden="1" customHeight="1" x14ac:dyDescent="0.25">
      <c r="A98" s="280">
        <v>32</v>
      </c>
      <c r="B98" s="281"/>
      <c r="C98" s="282"/>
      <c r="D98" s="26" t="s">
        <v>28</v>
      </c>
      <c r="E98" s="64">
        <v>0</v>
      </c>
      <c r="F98" s="64"/>
      <c r="G98" s="64">
        <v>0</v>
      </c>
    </row>
    <row r="99" spans="1:14" hidden="1" x14ac:dyDescent="0.25">
      <c r="A99" s="277">
        <v>321</v>
      </c>
      <c r="B99" s="278"/>
      <c r="C99" s="279"/>
      <c r="D99" s="15" t="s">
        <v>40</v>
      </c>
      <c r="E99" s="56">
        <v>0</v>
      </c>
      <c r="F99" s="56"/>
      <c r="G99" s="56"/>
    </row>
    <row r="100" spans="1:14" hidden="1" x14ac:dyDescent="0.25">
      <c r="A100" s="283">
        <v>3211</v>
      </c>
      <c r="B100" s="284"/>
      <c r="C100" s="285"/>
      <c r="D100" s="15" t="s">
        <v>41</v>
      </c>
      <c r="E100" s="56"/>
      <c r="F100" s="56"/>
      <c r="G100" s="56"/>
    </row>
    <row r="101" spans="1:14" ht="25.5" hidden="1" x14ac:dyDescent="0.25">
      <c r="A101" s="283">
        <v>3212</v>
      </c>
      <c r="B101" s="284"/>
      <c r="C101" s="285"/>
      <c r="D101" s="15" t="s">
        <v>42</v>
      </c>
      <c r="E101" s="56">
        <v>0</v>
      </c>
      <c r="F101" s="56"/>
      <c r="G101" s="56"/>
    </row>
    <row r="102" spans="1:14" ht="25.5" hidden="1" customHeight="1" x14ac:dyDescent="0.25">
      <c r="A102" s="286" t="s">
        <v>82</v>
      </c>
      <c r="B102" s="287"/>
      <c r="C102" s="288"/>
      <c r="D102" s="16" t="s">
        <v>83</v>
      </c>
      <c r="E102" s="56">
        <v>0</v>
      </c>
      <c r="F102" s="56"/>
      <c r="G102" s="56">
        <v>0</v>
      </c>
    </row>
    <row r="103" spans="1:14" ht="38.25" hidden="1" x14ac:dyDescent="0.25">
      <c r="A103" s="274" t="s">
        <v>115</v>
      </c>
      <c r="B103" s="275"/>
      <c r="C103" s="276"/>
      <c r="D103" s="27" t="s">
        <v>138</v>
      </c>
      <c r="E103" s="57">
        <v>0</v>
      </c>
      <c r="F103" s="57"/>
      <c r="G103" s="57">
        <v>0</v>
      </c>
      <c r="H103" s="148">
        <v>980</v>
      </c>
      <c r="I103" s="149" t="e">
        <f>#REF!</f>
        <v>#REF!</v>
      </c>
      <c r="J103" s="149" t="e">
        <f>#REF!</f>
        <v>#REF!</v>
      </c>
      <c r="K103" s="149">
        <f>E103</f>
        <v>0</v>
      </c>
      <c r="L103" s="149" t="e">
        <f>#REF!</f>
        <v>#REF!</v>
      </c>
      <c r="M103" s="149" t="e">
        <f>#REF!</f>
        <v>#REF!</v>
      </c>
    </row>
    <row r="104" spans="1:14" s="22" customFormat="1" ht="25.5" hidden="1" customHeight="1" x14ac:dyDescent="0.25">
      <c r="A104" s="286">
        <v>3</v>
      </c>
      <c r="B104" s="287"/>
      <c r="C104" s="288"/>
      <c r="D104" s="16" t="s">
        <v>18</v>
      </c>
      <c r="E104" s="56">
        <v>0</v>
      </c>
      <c r="F104" s="56"/>
      <c r="G104" s="56">
        <v>0</v>
      </c>
      <c r="I104" s="46"/>
      <c r="J104" s="46"/>
      <c r="K104" s="46"/>
      <c r="L104" s="46"/>
      <c r="M104" s="46"/>
      <c r="N104" s="46"/>
    </row>
    <row r="105" spans="1:14" s="22" customFormat="1" ht="23.25" hidden="1" customHeight="1" x14ac:dyDescent="0.25">
      <c r="A105" s="280">
        <v>31</v>
      </c>
      <c r="B105" s="281"/>
      <c r="C105" s="282"/>
      <c r="D105" s="26" t="s">
        <v>19</v>
      </c>
      <c r="E105" s="58">
        <v>0</v>
      </c>
      <c r="F105" s="58"/>
      <c r="G105" s="58">
        <v>0</v>
      </c>
      <c r="I105" s="46"/>
      <c r="J105" s="46"/>
      <c r="K105" s="46"/>
      <c r="L105" s="46"/>
      <c r="M105" s="46"/>
      <c r="N105" s="46"/>
    </row>
    <row r="106" spans="1:14" s="22" customFormat="1" hidden="1" x14ac:dyDescent="0.25">
      <c r="A106" s="286">
        <v>311</v>
      </c>
      <c r="B106" s="287"/>
      <c r="C106" s="288"/>
      <c r="D106" s="16" t="s">
        <v>144</v>
      </c>
      <c r="E106" s="56">
        <v>0</v>
      </c>
      <c r="F106" s="56"/>
      <c r="G106" s="56"/>
      <c r="I106" s="46"/>
      <c r="J106" s="46"/>
      <c r="K106" s="46"/>
      <c r="L106" s="46"/>
      <c r="M106" s="46"/>
      <c r="N106" s="46"/>
    </row>
    <row r="107" spans="1:14" hidden="1" x14ac:dyDescent="0.25">
      <c r="A107" s="283">
        <v>3111</v>
      </c>
      <c r="B107" s="284"/>
      <c r="C107" s="285"/>
      <c r="D107" s="15" t="s">
        <v>79</v>
      </c>
      <c r="E107" s="56">
        <v>0</v>
      </c>
      <c r="F107" s="56"/>
      <c r="G107" s="56"/>
    </row>
    <row r="108" spans="1:14" hidden="1" x14ac:dyDescent="0.25">
      <c r="A108" s="277">
        <v>312</v>
      </c>
      <c r="B108" s="278"/>
      <c r="C108" s="279"/>
      <c r="D108" s="15" t="s">
        <v>80</v>
      </c>
      <c r="E108" s="56">
        <v>0</v>
      </c>
      <c r="F108" s="56"/>
      <c r="G108" s="56"/>
    </row>
    <row r="109" spans="1:14" hidden="1" x14ac:dyDescent="0.25">
      <c r="A109" s="283">
        <v>3121</v>
      </c>
      <c r="B109" s="284"/>
      <c r="C109" s="285"/>
      <c r="D109" s="15" t="s">
        <v>80</v>
      </c>
      <c r="E109" s="56">
        <v>0</v>
      </c>
      <c r="F109" s="56"/>
      <c r="G109" s="56"/>
    </row>
    <row r="110" spans="1:14" hidden="1" x14ac:dyDescent="0.25">
      <c r="A110" s="277">
        <v>313</v>
      </c>
      <c r="B110" s="278"/>
      <c r="C110" s="279"/>
      <c r="D110" s="15" t="s">
        <v>145</v>
      </c>
      <c r="E110" s="56">
        <v>0</v>
      </c>
      <c r="F110" s="56"/>
      <c r="G110" s="56"/>
    </row>
    <row r="111" spans="1:14" ht="25.5" hidden="1" x14ac:dyDescent="0.25">
      <c r="A111" s="283">
        <v>3132</v>
      </c>
      <c r="B111" s="284"/>
      <c r="C111" s="285"/>
      <c r="D111" s="15" t="s">
        <v>81</v>
      </c>
      <c r="E111" s="56">
        <v>0</v>
      </c>
      <c r="F111" s="56"/>
      <c r="G111" s="56"/>
    </row>
    <row r="112" spans="1:14" ht="25.5" hidden="1" customHeight="1" x14ac:dyDescent="0.25">
      <c r="A112" s="280">
        <v>32</v>
      </c>
      <c r="B112" s="281"/>
      <c r="C112" s="282"/>
      <c r="D112" s="26" t="s">
        <v>28</v>
      </c>
      <c r="E112" s="58">
        <v>0</v>
      </c>
      <c r="F112" s="58"/>
      <c r="G112" s="58">
        <v>0</v>
      </c>
    </row>
    <row r="113" spans="1:13" hidden="1" x14ac:dyDescent="0.25">
      <c r="A113" s="277">
        <v>321</v>
      </c>
      <c r="B113" s="278"/>
      <c r="C113" s="279"/>
      <c r="D113" s="15" t="s">
        <v>40</v>
      </c>
      <c r="E113" s="56">
        <v>0</v>
      </c>
      <c r="F113" s="56"/>
      <c r="G113" s="56"/>
    </row>
    <row r="114" spans="1:13" ht="25.5" hidden="1" x14ac:dyDescent="0.25">
      <c r="A114" s="283">
        <v>3212</v>
      </c>
      <c r="B114" s="284"/>
      <c r="C114" s="285"/>
      <c r="D114" s="15" t="s">
        <v>42</v>
      </c>
      <c r="E114" s="56">
        <v>0</v>
      </c>
      <c r="F114" s="56"/>
      <c r="G114" s="56"/>
    </row>
    <row r="115" spans="1:13" hidden="1" x14ac:dyDescent="0.25">
      <c r="A115" s="286" t="s">
        <v>194</v>
      </c>
      <c r="B115" s="287"/>
      <c r="C115" s="288"/>
      <c r="D115" s="81" t="s">
        <v>193</v>
      </c>
      <c r="E115" s="135">
        <v>0</v>
      </c>
      <c r="F115" s="135"/>
      <c r="G115" s="135">
        <v>0</v>
      </c>
    </row>
    <row r="116" spans="1:13" ht="30.75" hidden="1" customHeight="1" x14ac:dyDescent="0.25">
      <c r="A116" s="274" t="s">
        <v>86</v>
      </c>
      <c r="B116" s="275"/>
      <c r="C116" s="276"/>
      <c r="D116" s="27" t="s">
        <v>75</v>
      </c>
      <c r="E116" s="136">
        <v>0</v>
      </c>
      <c r="F116" s="136"/>
      <c r="G116" s="136">
        <v>0</v>
      </c>
      <c r="H116" s="150">
        <v>980</v>
      </c>
      <c r="I116" s="149" t="e">
        <f>#REF!</f>
        <v>#REF!</v>
      </c>
      <c r="J116" s="149" t="e">
        <f>#REF!+#REF!</f>
        <v>#REF!</v>
      </c>
      <c r="K116" s="149">
        <f>E116+E125</f>
        <v>0</v>
      </c>
      <c r="L116" s="149" t="e">
        <f>#REF!+#REF!</f>
        <v>#REF!</v>
      </c>
      <c r="M116" s="149" t="e">
        <f>#REF!+#REF!</f>
        <v>#REF!</v>
      </c>
    </row>
    <row r="117" spans="1:13" ht="22.5" hidden="1" customHeight="1" x14ac:dyDescent="0.25">
      <c r="A117" s="277">
        <v>3</v>
      </c>
      <c r="B117" s="278"/>
      <c r="C117" s="279"/>
      <c r="D117" s="82" t="s">
        <v>18</v>
      </c>
      <c r="E117" s="56">
        <v>0</v>
      </c>
      <c r="F117" s="56"/>
      <c r="G117" s="56">
        <v>0</v>
      </c>
    </row>
    <row r="118" spans="1:13" ht="30.75" hidden="1" customHeight="1" x14ac:dyDescent="0.25">
      <c r="A118" s="280">
        <v>31</v>
      </c>
      <c r="B118" s="281"/>
      <c r="C118" s="282"/>
      <c r="D118" s="26" t="s">
        <v>19</v>
      </c>
      <c r="E118" s="58">
        <v>0</v>
      </c>
      <c r="F118" s="58"/>
      <c r="G118" s="58">
        <v>0</v>
      </c>
    </row>
    <row r="119" spans="1:13" hidden="1" x14ac:dyDescent="0.25">
      <c r="A119" s="277">
        <v>311</v>
      </c>
      <c r="B119" s="278"/>
      <c r="C119" s="279"/>
      <c r="D119" s="82" t="s">
        <v>144</v>
      </c>
      <c r="E119" s="56">
        <v>0</v>
      </c>
      <c r="F119" s="56"/>
      <c r="G119" s="56"/>
    </row>
    <row r="120" spans="1:13" hidden="1" x14ac:dyDescent="0.25">
      <c r="A120" s="283">
        <v>3111</v>
      </c>
      <c r="B120" s="284"/>
      <c r="C120" s="285"/>
      <c r="D120" s="82" t="s">
        <v>79</v>
      </c>
      <c r="E120" s="56">
        <v>0</v>
      </c>
      <c r="F120" s="56"/>
      <c r="G120" s="56"/>
    </row>
    <row r="121" spans="1:13" hidden="1" x14ac:dyDescent="0.25">
      <c r="A121" s="277">
        <v>312</v>
      </c>
      <c r="B121" s="278"/>
      <c r="C121" s="279"/>
      <c r="D121" s="82" t="s">
        <v>80</v>
      </c>
      <c r="E121" s="56">
        <v>0</v>
      </c>
      <c r="F121" s="56"/>
      <c r="G121" s="56"/>
    </row>
    <row r="122" spans="1:13" hidden="1" x14ac:dyDescent="0.25">
      <c r="A122" s="283">
        <v>3121</v>
      </c>
      <c r="B122" s="284"/>
      <c r="C122" s="285"/>
      <c r="D122" s="82" t="s">
        <v>80</v>
      </c>
      <c r="E122" s="56">
        <v>0</v>
      </c>
      <c r="F122" s="56"/>
      <c r="G122" s="56"/>
    </row>
    <row r="123" spans="1:13" hidden="1" x14ac:dyDescent="0.25">
      <c r="A123" s="277">
        <v>313</v>
      </c>
      <c r="B123" s="278"/>
      <c r="C123" s="279"/>
      <c r="D123" s="82" t="s">
        <v>145</v>
      </c>
      <c r="E123" s="56">
        <v>0</v>
      </c>
      <c r="F123" s="56"/>
      <c r="G123" s="56"/>
    </row>
    <row r="124" spans="1:13" ht="25.5" hidden="1" x14ac:dyDescent="0.25">
      <c r="A124" s="283">
        <v>3132</v>
      </c>
      <c r="B124" s="284"/>
      <c r="C124" s="285"/>
      <c r="D124" s="82" t="s">
        <v>81</v>
      </c>
      <c r="E124" s="56">
        <v>0</v>
      </c>
      <c r="F124" s="56"/>
      <c r="G124" s="56"/>
    </row>
    <row r="125" spans="1:13" ht="27" hidden="1" customHeight="1" x14ac:dyDescent="0.25">
      <c r="A125" s="286" t="s">
        <v>82</v>
      </c>
      <c r="B125" s="287"/>
      <c r="C125" s="288"/>
      <c r="D125" s="128" t="s">
        <v>83</v>
      </c>
      <c r="E125" s="135">
        <v>0</v>
      </c>
      <c r="F125" s="135"/>
      <c r="G125" s="135">
        <v>0</v>
      </c>
    </row>
    <row r="126" spans="1:13" ht="54.75" hidden="1" customHeight="1" x14ac:dyDescent="0.25">
      <c r="A126" s="274" t="s">
        <v>214</v>
      </c>
      <c r="B126" s="275"/>
      <c r="C126" s="276"/>
      <c r="D126" s="27" t="s">
        <v>138</v>
      </c>
      <c r="E126" s="136">
        <v>0</v>
      </c>
      <c r="F126" s="136"/>
      <c r="G126" s="136">
        <v>0</v>
      </c>
      <c r="H126" s="150">
        <v>980</v>
      </c>
      <c r="I126" s="149" t="e">
        <f>#REF!</f>
        <v>#REF!</v>
      </c>
      <c r="J126" s="149" t="e">
        <f>#REF!</f>
        <v>#REF!</v>
      </c>
      <c r="K126" s="149">
        <f>E126</f>
        <v>0</v>
      </c>
      <c r="L126" s="149" t="e">
        <f>#REF!</f>
        <v>#REF!</v>
      </c>
      <c r="M126" s="149" t="e">
        <f>#REF!</f>
        <v>#REF!</v>
      </c>
    </row>
    <row r="127" spans="1:13" ht="23.25" hidden="1" customHeight="1" x14ac:dyDescent="0.25">
      <c r="A127" s="277">
        <v>3</v>
      </c>
      <c r="B127" s="278"/>
      <c r="C127" s="279"/>
      <c r="D127" s="127" t="s">
        <v>18</v>
      </c>
      <c r="E127" s="76">
        <v>0</v>
      </c>
      <c r="F127" s="76"/>
      <c r="G127" s="76">
        <v>0</v>
      </c>
    </row>
    <row r="128" spans="1:13" ht="29.25" hidden="1" customHeight="1" x14ac:dyDescent="0.25">
      <c r="A128" s="280">
        <v>31</v>
      </c>
      <c r="B128" s="281"/>
      <c r="C128" s="282"/>
      <c r="D128" s="26" t="s">
        <v>19</v>
      </c>
      <c r="E128" s="137">
        <v>0</v>
      </c>
      <c r="F128" s="137"/>
      <c r="G128" s="137">
        <v>0</v>
      </c>
    </row>
    <row r="129" spans="1:13" ht="29.25" hidden="1" customHeight="1" x14ac:dyDescent="0.25">
      <c r="A129" s="277">
        <v>311</v>
      </c>
      <c r="B129" s="278"/>
      <c r="C129" s="279"/>
      <c r="D129" s="127" t="s">
        <v>215</v>
      </c>
      <c r="E129" s="76">
        <v>0</v>
      </c>
      <c r="F129" s="76"/>
      <c r="G129" s="76"/>
    </row>
    <row r="130" spans="1:13" ht="29.25" hidden="1" customHeight="1" x14ac:dyDescent="0.25">
      <c r="A130" s="283">
        <v>3111</v>
      </c>
      <c r="B130" s="284"/>
      <c r="C130" s="285"/>
      <c r="D130" s="127" t="s">
        <v>79</v>
      </c>
      <c r="E130" s="76">
        <v>0</v>
      </c>
      <c r="F130" s="76"/>
      <c r="G130" s="76"/>
    </row>
    <row r="131" spans="1:13" ht="29.25" hidden="1" customHeight="1" x14ac:dyDescent="0.25">
      <c r="A131" s="277">
        <v>312</v>
      </c>
      <c r="B131" s="278"/>
      <c r="C131" s="279"/>
      <c r="D131" s="127" t="s">
        <v>80</v>
      </c>
      <c r="E131" s="76">
        <v>0</v>
      </c>
      <c r="F131" s="76"/>
      <c r="G131" s="76"/>
    </row>
    <row r="132" spans="1:13" ht="29.25" hidden="1" customHeight="1" x14ac:dyDescent="0.25">
      <c r="A132" s="283">
        <v>3121</v>
      </c>
      <c r="B132" s="284"/>
      <c r="C132" s="285"/>
      <c r="D132" s="127" t="s">
        <v>80</v>
      </c>
      <c r="E132" s="76">
        <v>0</v>
      </c>
      <c r="F132" s="76"/>
      <c r="G132" s="76"/>
    </row>
    <row r="133" spans="1:13" ht="29.25" hidden="1" customHeight="1" x14ac:dyDescent="0.25">
      <c r="A133" s="277">
        <v>313</v>
      </c>
      <c r="B133" s="278"/>
      <c r="C133" s="279"/>
      <c r="D133" s="127" t="s">
        <v>145</v>
      </c>
      <c r="E133" s="76">
        <v>0</v>
      </c>
      <c r="F133" s="76"/>
      <c r="G133" s="76"/>
    </row>
    <row r="134" spans="1:13" ht="29.25" hidden="1" customHeight="1" x14ac:dyDescent="0.25">
      <c r="A134" s="283">
        <v>3132</v>
      </c>
      <c r="B134" s="284"/>
      <c r="C134" s="285"/>
      <c r="D134" s="127" t="s">
        <v>81</v>
      </c>
      <c r="E134" s="76">
        <v>0</v>
      </c>
      <c r="F134" s="76"/>
      <c r="G134" s="76"/>
    </row>
    <row r="135" spans="1:13" x14ac:dyDescent="0.25">
      <c r="A135" s="286" t="s">
        <v>198</v>
      </c>
      <c r="B135" s="287"/>
      <c r="C135" s="288"/>
      <c r="D135" s="81" t="s">
        <v>195</v>
      </c>
      <c r="E135" s="135">
        <v>50000</v>
      </c>
      <c r="F135" s="135">
        <f>G135-E135</f>
        <v>-5395.1100000000006</v>
      </c>
      <c r="G135" s="135">
        <f>G136+G149</f>
        <v>44604.89</v>
      </c>
    </row>
    <row r="136" spans="1:13" ht="29.25" customHeight="1" x14ac:dyDescent="0.25">
      <c r="A136" s="274" t="s">
        <v>86</v>
      </c>
      <c r="B136" s="275"/>
      <c r="C136" s="276"/>
      <c r="D136" s="27" t="s">
        <v>75</v>
      </c>
      <c r="E136" s="136">
        <v>50000</v>
      </c>
      <c r="F136" s="136">
        <f>G136-E136</f>
        <v>-38402.729999999996</v>
      </c>
      <c r="G136" s="136">
        <f>G137</f>
        <v>11597.27</v>
      </c>
      <c r="H136" s="154">
        <v>980</v>
      </c>
      <c r="I136" s="149" t="e">
        <f>#REF!</f>
        <v>#REF!</v>
      </c>
      <c r="J136" s="149" t="e">
        <f>#REF!</f>
        <v>#REF!</v>
      </c>
      <c r="K136" s="149">
        <f>E136</f>
        <v>50000</v>
      </c>
      <c r="L136" s="149" t="e">
        <f>#REF!</f>
        <v>#REF!</v>
      </c>
      <c r="M136" s="149" t="e">
        <f>#REF!</f>
        <v>#REF!</v>
      </c>
    </row>
    <row r="137" spans="1:13" ht="22.5" customHeight="1" x14ac:dyDescent="0.25">
      <c r="A137" s="277">
        <v>3</v>
      </c>
      <c r="B137" s="278"/>
      <c r="C137" s="279"/>
      <c r="D137" s="82" t="s">
        <v>18</v>
      </c>
      <c r="E137" s="56">
        <f>E138+E145</f>
        <v>50000</v>
      </c>
      <c r="F137" s="56">
        <f>G137-E137</f>
        <v>-38402.729999999996</v>
      </c>
      <c r="G137" s="56">
        <f>G138+G145</f>
        <v>11597.27</v>
      </c>
    </row>
    <row r="138" spans="1:13" ht="21" customHeight="1" x14ac:dyDescent="0.25">
      <c r="A138" s="280">
        <v>31</v>
      </c>
      <c r="B138" s="281"/>
      <c r="C138" s="282"/>
      <c r="D138" s="26" t="s">
        <v>19</v>
      </c>
      <c r="E138" s="58">
        <f>E139+E141+E143</f>
        <v>49000</v>
      </c>
      <c r="F138" s="58">
        <f>G138-E138</f>
        <v>-37832.959999999999</v>
      </c>
      <c r="G138" s="58">
        <v>11167.04</v>
      </c>
    </row>
    <row r="139" spans="1:13" hidden="1" x14ac:dyDescent="0.25">
      <c r="A139" s="277">
        <v>311</v>
      </c>
      <c r="B139" s="278"/>
      <c r="C139" s="279"/>
      <c r="D139" s="82" t="s">
        <v>144</v>
      </c>
      <c r="E139" s="56">
        <v>40000</v>
      </c>
      <c r="F139" s="56"/>
      <c r="G139" s="56"/>
    </row>
    <row r="140" spans="1:13" hidden="1" x14ac:dyDescent="0.25">
      <c r="A140" s="283">
        <v>3111</v>
      </c>
      <c r="B140" s="284"/>
      <c r="C140" s="285"/>
      <c r="D140" s="82" t="s">
        <v>79</v>
      </c>
      <c r="E140" s="56">
        <v>40000</v>
      </c>
      <c r="F140" s="56"/>
      <c r="G140" s="56"/>
    </row>
    <row r="141" spans="1:13" hidden="1" x14ac:dyDescent="0.25">
      <c r="A141" s="277">
        <v>312</v>
      </c>
      <c r="B141" s="278"/>
      <c r="C141" s="279"/>
      <c r="D141" s="82" t="s">
        <v>80</v>
      </c>
      <c r="E141" s="56">
        <v>2000</v>
      </c>
      <c r="F141" s="56"/>
      <c r="G141" s="56"/>
    </row>
    <row r="142" spans="1:13" hidden="1" x14ac:dyDescent="0.25">
      <c r="A142" s="283">
        <v>3121</v>
      </c>
      <c r="B142" s="284"/>
      <c r="C142" s="285"/>
      <c r="D142" s="82" t="s">
        <v>80</v>
      </c>
      <c r="E142" s="56">
        <v>2000</v>
      </c>
      <c r="F142" s="56"/>
      <c r="G142" s="56"/>
    </row>
    <row r="143" spans="1:13" hidden="1" x14ac:dyDescent="0.25">
      <c r="A143" s="277">
        <v>313</v>
      </c>
      <c r="B143" s="278"/>
      <c r="C143" s="279"/>
      <c r="D143" s="82" t="s">
        <v>145</v>
      </c>
      <c r="E143" s="56">
        <v>7000</v>
      </c>
      <c r="F143" s="56"/>
      <c r="G143" s="56"/>
    </row>
    <row r="144" spans="1:13" ht="25.5" hidden="1" x14ac:dyDescent="0.25">
      <c r="A144" s="283">
        <v>3132</v>
      </c>
      <c r="B144" s="284"/>
      <c r="C144" s="285"/>
      <c r="D144" s="82" t="s">
        <v>81</v>
      </c>
      <c r="E144" s="56">
        <v>7000</v>
      </c>
      <c r="F144" s="56"/>
      <c r="G144" s="56"/>
    </row>
    <row r="145" spans="1:13" ht="19.5" customHeight="1" x14ac:dyDescent="0.25">
      <c r="A145" s="280">
        <v>32</v>
      </c>
      <c r="B145" s="281"/>
      <c r="C145" s="282"/>
      <c r="D145" s="26" t="s">
        <v>28</v>
      </c>
      <c r="E145" s="137">
        <f>E146</f>
        <v>1000</v>
      </c>
      <c r="F145" s="137">
        <f>G145-E145</f>
        <v>-569.77</v>
      </c>
      <c r="G145" s="137">
        <v>430.23</v>
      </c>
    </row>
    <row r="146" spans="1:13" hidden="1" x14ac:dyDescent="0.25">
      <c r="A146" s="277">
        <v>321</v>
      </c>
      <c r="B146" s="278"/>
      <c r="C146" s="279"/>
      <c r="D146" s="82" t="s">
        <v>40</v>
      </c>
      <c r="E146" s="76">
        <f>E147+E148</f>
        <v>1000</v>
      </c>
      <c r="F146" s="76"/>
      <c r="G146" s="76"/>
    </row>
    <row r="147" spans="1:13" hidden="1" x14ac:dyDescent="0.25">
      <c r="A147" s="283">
        <v>3211</v>
      </c>
      <c r="B147" s="284"/>
      <c r="C147" s="285"/>
      <c r="D147" s="82" t="s">
        <v>41</v>
      </c>
      <c r="E147" s="76">
        <v>100</v>
      </c>
      <c r="F147" s="76"/>
      <c r="G147" s="76"/>
    </row>
    <row r="148" spans="1:13" ht="25.5" hidden="1" x14ac:dyDescent="0.25">
      <c r="A148" s="283">
        <v>3212</v>
      </c>
      <c r="B148" s="284"/>
      <c r="C148" s="285"/>
      <c r="D148" s="82" t="s">
        <v>42</v>
      </c>
      <c r="E148" s="76">
        <v>900</v>
      </c>
      <c r="F148" s="76"/>
      <c r="G148" s="76"/>
    </row>
    <row r="149" spans="1:13" ht="29.25" customHeight="1" x14ac:dyDescent="0.25">
      <c r="A149" s="274" t="s">
        <v>274</v>
      </c>
      <c r="B149" s="275"/>
      <c r="C149" s="276"/>
      <c r="D149" s="27" t="s">
        <v>275</v>
      </c>
      <c r="E149" s="136">
        <v>0</v>
      </c>
      <c r="F149" s="136">
        <f>G149-E149</f>
        <v>33007.620000000003</v>
      </c>
      <c r="G149" s="136">
        <f>G150</f>
        <v>33007.620000000003</v>
      </c>
      <c r="H149" s="154">
        <v>980</v>
      </c>
      <c r="I149" s="149" t="e">
        <f>#REF!</f>
        <v>#REF!</v>
      </c>
      <c r="J149" s="149" t="e">
        <f>#REF!</f>
        <v>#REF!</v>
      </c>
      <c r="K149" s="149">
        <f>E149</f>
        <v>0</v>
      </c>
      <c r="L149" s="149" t="e">
        <f>#REF!</f>
        <v>#REF!</v>
      </c>
      <c r="M149" s="149" t="e">
        <f>#REF!</f>
        <v>#REF!</v>
      </c>
    </row>
    <row r="150" spans="1:13" ht="22.5" customHeight="1" x14ac:dyDescent="0.25">
      <c r="A150" s="277">
        <v>3</v>
      </c>
      <c r="B150" s="278"/>
      <c r="C150" s="279"/>
      <c r="D150" s="140" t="s">
        <v>18</v>
      </c>
      <c r="E150" s="56">
        <v>0</v>
      </c>
      <c r="F150" s="56">
        <f>G150-E150</f>
        <v>33007.620000000003</v>
      </c>
      <c r="G150" s="56">
        <f>G151+G158</f>
        <v>33007.620000000003</v>
      </c>
    </row>
    <row r="151" spans="1:13" ht="21" customHeight="1" x14ac:dyDescent="0.25">
      <c r="A151" s="280">
        <v>31</v>
      </c>
      <c r="B151" s="281"/>
      <c r="C151" s="282"/>
      <c r="D151" s="26" t="s">
        <v>19</v>
      </c>
      <c r="E151" s="58">
        <f>E152+E154+E156</f>
        <v>0</v>
      </c>
      <c r="F151" s="58">
        <f>G151-E151</f>
        <v>31783.13</v>
      </c>
      <c r="G151" s="58">
        <v>31783.13</v>
      </c>
    </row>
    <row r="152" spans="1:13" hidden="1" x14ac:dyDescent="0.25">
      <c r="A152" s="277">
        <v>311</v>
      </c>
      <c r="B152" s="278"/>
      <c r="C152" s="279"/>
      <c r="D152" s="130" t="s">
        <v>144</v>
      </c>
      <c r="E152" s="56">
        <v>0</v>
      </c>
      <c r="F152" s="56"/>
      <c r="G152" s="56"/>
    </row>
    <row r="153" spans="1:13" hidden="1" x14ac:dyDescent="0.25">
      <c r="A153" s="283">
        <v>3111</v>
      </c>
      <c r="B153" s="284"/>
      <c r="C153" s="285"/>
      <c r="D153" s="130" t="s">
        <v>79</v>
      </c>
      <c r="E153" s="56">
        <v>0</v>
      </c>
      <c r="F153" s="56"/>
      <c r="G153" s="56"/>
    </row>
    <row r="154" spans="1:13" hidden="1" x14ac:dyDescent="0.25">
      <c r="A154" s="277">
        <v>312</v>
      </c>
      <c r="B154" s="278"/>
      <c r="C154" s="279"/>
      <c r="D154" s="130" t="s">
        <v>80</v>
      </c>
      <c r="E154" s="56">
        <v>0</v>
      </c>
      <c r="F154" s="56"/>
      <c r="G154" s="56"/>
    </row>
    <row r="155" spans="1:13" hidden="1" x14ac:dyDescent="0.25">
      <c r="A155" s="283">
        <v>3121</v>
      </c>
      <c r="B155" s="284"/>
      <c r="C155" s="285"/>
      <c r="D155" s="130" t="s">
        <v>80</v>
      </c>
      <c r="E155" s="56">
        <v>0</v>
      </c>
      <c r="F155" s="56"/>
      <c r="G155" s="56"/>
    </row>
    <row r="156" spans="1:13" hidden="1" x14ac:dyDescent="0.25">
      <c r="A156" s="277">
        <v>313</v>
      </c>
      <c r="B156" s="278"/>
      <c r="C156" s="279"/>
      <c r="D156" s="130" t="s">
        <v>145</v>
      </c>
      <c r="E156" s="56">
        <v>0</v>
      </c>
      <c r="F156" s="56"/>
      <c r="G156" s="56"/>
    </row>
    <row r="157" spans="1:13" ht="25.5" hidden="1" x14ac:dyDescent="0.25">
      <c r="A157" s="283">
        <v>3132</v>
      </c>
      <c r="B157" s="284"/>
      <c r="C157" s="285"/>
      <c r="D157" s="130" t="s">
        <v>81</v>
      </c>
      <c r="E157" s="56">
        <v>0</v>
      </c>
      <c r="F157" s="56"/>
      <c r="G157" s="56"/>
    </row>
    <row r="158" spans="1:13" ht="19.5" customHeight="1" x14ac:dyDescent="0.25">
      <c r="A158" s="280">
        <v>32</v>
      </c>
      <c r="B158" s="281"/>
      <c r="C158" s="282"/>
      <c r="D158" s="26" t="s">
        <v>28</v>
      </c>
      <c r="E158" s="137">
        <v>0</v>
      </c>
      <c r="F158" s="137">
        <f>G158-E158</f>
        <v>1224.49</v>
      </c>
      <c r="G158" s="137">
        <v>1224.49</v>
      </c>
    </row>
    <row r="159" spans="1:13" hidden="1" x14ac:dyDescent="0.25">
      <c r="A159" s="277">
        <v>321</v>
      </c>
      <c r="B159" s="278"/>
      <c r="C159" s="279"/>
      <c r="D159" s="130" t="s">
        <v>40</v>
      </c>
      <c r="E159" s="76">
        <v>0</v>
      </c>
      <c r="F159" s="76"/>
      <c r="G159" s="76"/>
    </row>
    <row r="160" spans="1:13" hidden="1" x14ac:dyDescent="0.25">
      <c r="A160" s="283">
        <v>3211</v>
      </c>
      <c r="B160" s="284"/>
      <c r="C160" s="285"/>
      <c r="D160" s="130" t="s">
        <v>41</v>
      </c>
      <c r="E160" s="76">
        <v>0</v>
      </c>
      <c r="F160" s="76"/>
      <c r="G160" s="76"/>
    </row>
    <row r="161" spans="1:13" ht="25.5" hidden="1" x14ac:dyDescent="0.25">
      <c r="A161" s="283">
        <v>3212</v>
      </c>
      <c r="B161" s="284"/>
      <c r="C161" s="285"/>
      <c r="D161" s="130" t="s">
        <v>42</v>
      </c>
      <c r="E161" s="76">
        <v>0</v>
      </c>
      <c r="F161" s="76"/>
      <c r="G161" s="76"/>
    </row>
    <row r="162" spans="1:13" ht="33.75" customHeight="1" x14ac:dyDescent="0.25">
      <c r="A162" s="295" t="s">
        <v>276</v>
      </c>
      <c r="B162" s="296"/>
      <c r="C162" s="297"/>
      <c r="D162" s="139" t="s">
        <v>277</v>
      </c>
      <c r="E162" s="76">
        <v>0</v>
      </c>
      <c r="F162" s="76">
        <f>G162-E162</f>
        <v>4700</v>
      </c>
      <c r="G162" s="76">
        <f>G163</f>
        <v>4700</v>
      </c>
    </row>
    <row r="163" spans="1:13" ht="22.5" customHeight="1" x14ac:dyDescent="0.25">
      <c r="A163" s="274" t="s">
        <v>86</v>
      </c>
      <c r="B163" s="275"/>
      <c r="C163" s="276"/>
      <c r="D163" s="27" t="s">
        <v>75</v>
      </c>
      <c r="E163" s="240">
        <v>0</v>
      </c>
      <c r="F163" s="240">
        <f>G163</f>
        <v>4700</v>
      </c>
      <c r="G163" s="136">
        <f>G164</f>
        <v>4700</v>
      </c>
    </row>
    <row r="164" spans="1:13" ht="22.5" customHeight="1" x14ac:dyDescent="0.25">
      <c r="A164" s="277">
        <v>3</v>
      </c>
      <c r="B164" s="278"/>
      <c r="C164" s="279"/>
      <c r="D164" s="140" t="s">
        <v>18</v>
      </c>
      <c r="E164" s="76">
        <v>0</v>
      </c>
      <c r="F164" s="76">
        <f>G164</f>
        <v>4700</v>
      </c>
      <c r="G164" s="76">
        <f>G165+G166</f>
        <v>4700</v>
      </c>
    </row>
    <row r="165" spans="1:13" ht="19.5" customHeight="1" x14ac:dyDescent="0.25">
      <c r="A165" s="280">
        <v>31</v>
      </c>
      <c r="B165" s="281"/>
      <c r="C165" s="282"/>
      <c r="D165" s="26" t="s">
        <v>19</v>
      </c>
      <c r="E165" s="239">
        <v>0</v>
      </c>
      <c r="F165" s="239">
        <f>G165</f>
        <v>4520</v>
      </c>
      <c r="G165" s="137">
        <v>4520</v>
      </c>
    </row>
    <row r="166" spans="1:13" ht="22.5" customHeight="1" x14ac:dyDescent="0.25">
      <c r="A166" s="280">
        <v>32</v>
      </c>
      <c r="B166" s="281"/>
      <c r="C166" s="282"/>
      <c r="D166" s="26" t="s">
        <v>28</v>
      </c>
      <c r="E166" s="239">
        <v>0</v>
      </c>
      <c r="F166" s="239">
        <f>G166</f>
        <v>180</v>
      </c>
      <c r="G166" s="137">
        <v>180</v>
      </c>
    </row>
    <row r="167" spans="1:13" ht="29.25" customHeight="1" x14ac:dyDescent="0.25">
      <c r="A167" s="286" t="s">
        <v>216</v>
      </c>
      <c r="B167" s="287"/>
      <c r="C167" s="288"/>
      <c r="D167" s="139" t="s">
        <v>217</v>
      </c>
      <c r="E167" s="56">
        <v>0</v>
      </c>
      <c r="F167" s="56">
        <f>G167</f>
        <v>2000</v>
      </c>
      <c r="G167" s="56">
        <f>G174</f>
        <v>2000</v>
      </c>
    </row>
    <row r="168" spans="1:13" ht="33.75" hidden="1" customHeight="1" x14ac:dyDescent="0.25">
      <c r="A168" s="295" t="s">
        <v>192</v>
      </c>
      <c r="B168" s="296"/>
      <c r="C168" s="297"/>
      <c r="D168" s="139" t="s">
        <v>106</v>
      </c>
      <c r="E168" s="62">
        <v>0</v>
      </c>
      <c r="F168" s="62"/>
      <c r="G168" s="62"/>
      <c r="H168" s="162">
        <v>960</v>
      </c>
      <c r="I168" s="163" t="e">
        <f>#REF!</f>
        <v>#REF!</v>
      </c>
      <c r="J168" s="163" t="e">
        <f>#REF!</f>
        <v>#REF!</v>
      </c>
      <c r="K168" s="163">
        <f>E168</f>
        <v>0</v>
      </c>
      <c r="L168" s="163" t="e">
        <f>#REF!</f>
        <v>#REF!</v>
      </c>
      <c r="M168" s="163" t="e">
        <f>#REF!</f>
        <v>#REF!</v>
      </c>
    </row>
    <row r="169" spans="1:13" ht="23.25" hidden="1" customHeight="1" x14ac:dyDescent="0.25">
      <c r="A169" s="274" t="s">
        <v>86</v>
      </c>
      <c r="B169" s="275"/>
      <c r="C169" s="276"/>
      <c r="D169" s="27" t="s">
        <v>75</v>
      </c>
      <c r="E169" s="57">
        <v>0</v>
      </c>
      <c r="F169" s="57"/>
      <c r="G169" s="57"/>
    </row>
    <row r="170" spans="1:13" ht="28.5" hidden="1" customHeight="1" x14ac:dyDescent="0.25">
      <c r="A170" s="277">
        <v>4</v>
      </c>
      <c r="B170" s="278"/>
      <c r="C170" s="279"/>
      <c r="D170" s="140" t="s">
        <v>20</v>
      </c>
      <c r="E170" s="56">
        <v>0</v>
      </c>
      <c r="F170" s="56"/>
      <c r="G170" s="56"/>
    </row>
    <row r="171" spans="1:13" ht="43.5" hidden="1" customHeight="1" x14ac:dyDescent="0.25">
      <c r="A171" s="280">
        <v>42</v>
      </c>
      <c r="B171" s="281"/>
      <c r="C171" s="282"/>
      <c r="D171" s="26" t="s">
        <v>146</v>
      </c>
      <c r="E171" s="58">
        <v>0</v>
      </c>
      <c r="F171" s="58"/>
      <c r="G171" s="58"/>
    </row>
    <row r="172" spans="1:13" ht="15" hidden="1" customHeight="1" x14ac:dyDescent="0.25">
      <c r="A172" s="277">
        <v>422</v>
      </c>
      <c r="B172" s="278"/>
      <c r="C172" s="279"/>
      <c r="D172" s="140" t="s">
        <v>149</v>
      </c>
      <c r="E172" s="56">
        <v>0</v>
      </c>
      <c r="F172" s="56"/>
      <c r="G172" s="56"/>
    </row>
    <row r="173" spans="1:13" ht="21.75" hidden="1" customHeight="1" x14ac:dyDescent="0.25">
      <c r="A173" s="283">
        <v>4221</v>
      </c>
      <c r="B173" s="284"/>
      <c r="C173" s="285"/>
      <c r="D173" s="82" t="s">
        <v>107</v>
      </c>
      <c r="E173" s="56">
        <v>0</v>
      </c>
      <c r="F173" s="56"/>
      <c r="G173" s="56"/>
    </row>
    <row r="174" spans="1:13" ht="39" customHeight="1" x14ac:dyDescent="0.25">
      <c r="A174" s="286" t="s">
        <v>218</v>
      </c>
      <c r="B174" s="287"/>
      <c r="C174" s="288"/>
      <c r="D174" s="139" t="s">
        <v>219</v>
      </c>
      <c r="E174" s="56">
        <v>0</v>
      </c>
      <c r="F174" s="56">
        <f>G174</f>
        <v>2000</v>
      </c>
      <c r="G174" s="56">
        <f>G175</f>
        <v>2000</v>
      </c>
      <c r="H174" s="162">
        <v>960</v>
      </c>
      <c r="I174" s="163" t="e">
        <f>#REF!</f>
        <v>#REF!</v>
      </c>
      <c r="J174" s="163" t="e">
        <f>#REF!</f>
        <v>#REF!</v>
      </c>
      <c r="K174" s="163">
        <f>E174</f>
        <v>0</v>
      </c>
      <c r="L174" s="163" t="e">
        <f>#REF!</f>
        <v>#REF!</v>
      </c>
      <c r="M174" s="163" t="e">
        <f>#REF!</f>
        <v>#REF!</v>
      </c>
    </row>
    <row r="175" spans="1:13" ht="21.75" customHeight="1" x14ac:dyDescent="0.25">
      <c r="A175" s="274" t="s">
        <v>86</v>
      </c>
      <c r="B175" s="275"/>
      <c r="C175" s="276"/>
      <c r="D175" s="27" t="s">
        <v>75</v>
      </c>
      <c r="E175" s="57">
        <v>0</v>
      </c>
      <c r="F175" s="57">
        <f>G175</f>
        <v>2000</v>
      </c>
      <c r="G175" s="57">
        <f>G176</f>
        <v>2000</v>
      </c>
    </row>
    <row r="176" spans="1:13" ht="21.75" customHeight="1" x14ac:dyDescent="0.25">
      <c r="A176" s="277">
        <v>4</v>
      </c>
      <c r="B176" s="278"/>
      <c r="C176" s="279"/>
      <c r="D176" s="127" t="s">
        <v>20</v>
      </c>
      <c r="E176" s="56">
        <v>0</v>
      </c>
      <c r="F176" s="56">
        <f>G176</f>
        <v>2000</v>
      </c>
      <c r="G176" s="56">
        <f>G177</f>
        <v>2000</v>
      </c>
    </row>
    <row r="177" spans="1:14" ht="46.5" customHeight="1" x14ac:dyDescent="0.25">
      <c r="A177" s="280">
        <v>42</v>
      </c>
      <c r="B177" s="281"/>
      <c r="C177" s="282"/>
      <c r="D177" s="26" t="s">
        <v>146</v>
      </c>
      <c r="E177" s="58">
        <v>0</v>
      </c>
      <c r="F177" s="58">
        <f>G177</f>
        <v>2000</v>
      </c>
      <c r="G177" s="58">
        <v>2000</v>
      </c>
    </row>
    <row r="178" spans="1:14" ht="21.75" hidden="1" customHeight="1" x14ac:dyDescent="0.25">
      <c r="A178" s="277">
        <v>424</v>
      </c>
      <c r="B178" s="278"/>
      <c r="C178" s="279"/>
      <c r="D178" s="127" t="s">
        <v>147</v>
      </c>
      <c r="E178" s="56">
        <v>0</v>
      </c>
      <c r="F178" s="56"/>
      <c r="G178" s="56"/>
    </row>
    <row r="179" spans="1:14" ht="7.5" hidden="1" customHeight="1" x14ac:dyDescent="0.25">
      <c r="A179" s="283">
        <v>4241</v>
      </c>
      <c r="B179" s="284"/>
      <c r="C179" s="285"/>
      <c r="D179" s="127" t="s">
        <v>109</v>
      </c>
      <c r="E179" s="56">
        <v>0</v>
      </c>
      <c r="F179" s="56"/>
      <c r="G179" s="56"/>
    </row>
    <row r="180" spans="1:14" ht="29.25" customHeight="1" x14ac:dyDescent="0.25">
      <c r="A180" s="286" t="s">
        <v>278</v>
      </c>
      <c r="B180" s="287"/>
      <c r="C180" s="288"/>
      <c r="D180" s="139" t="s">
        <v>279</v>
      </c>
      <c r="E180" s="56">
        <v>0</v>
      </c>
      <c r="F180" s="56">
        <f>G180</f>
        <v>400</v>
      </c>
      <c r="G180" s="56">
        <v>400</v>
      </c>
    </row>
    <row r="181" spans="1:14" ht="30.75" customHeight="1" x14ac:dyDescent="0.25">
      <c r="A181" s="286" t="s">
        <v>37</v>
      </c>
      <c r="B181" s="287"/>
      <c r="C181" s="288"/>
      <c r="D181" s="139" t="s">
        <v>279</v>
      </c>
      <c r="E181" s="56">
        <v>0</v>
      </c>
      <c r="F181" s="56">
        <f>G181</f>
        <v>400</v>
      </c>
      <c r="G181" s="56">
        <v>400</v>
      </c>
    </row>
    <row r="182" spans="1:14" ht="23.25" customHeight="1" x14ac:dyDescent="0.25">
      <c r="A182" s="274" t="s">
        <v>74</v>
      </c>
      <c r="B182" s="275"/>
      <c r="C182" s="276"/>
      <c r="D182" s="27" t="s">
        <v>75</v>
      </c>
      <c r="E182" s="241">
        <v>0</v>
      </c>
      <c r="F182" s="241">
        <f>G182</f>
        <v>400</v>
      </c>
      <c r="G182" s="241">
        <v>400</v>
      </c>
    </row>
    <row r="183" spans="1:14" ht="23.25" customHeight="1" x14ac:dyDescent="0.25">
      <c r="A183" s="277">
        <v>3</v>
      </c>
      <c r="B183" s="278"/>
      <c r="C183" s="279"/>
      <c r="D183" s="139" t="s">
        <v>18</v>
      </c>
      <c r="E183" s="56">
        <v>0</v>
      </c>
      <c r="F183" s="56">
        <f>G183</f>
        <v>400</v>
      </c>
      <c r="G183" s="56">
        <v>400</v>
      </c>
    </row>
    <row r="184" spans="1:14" ht="23.25" customHeight="1" x14ac:dyDescent="0.25">
      <c r="A184" s="280">
        <v>32</v>
      </c>
      <c r="B184" s="281"/>
      <c r="C184" s="282"/>
      <c r="D184" s="26" t="s">
        <v>28</v>
      </c>
      <c r="E184" s="64">
        <v>0</v>
      </c>
      <c r="F184" s="64">
        <f>G184</f>
        <v>400</v>
      </c>
      <c r="G184" s="64">
        <v>400</v>
      </c>
    </row>
    <row r="185" spans="1:14" ht="36" customHeight="1" x14ac:dyDescent="0.25">
      <c r="A185" s="176" t="s">
        <v>262</v>
      </c>
      <c r="B185" s="177"/>
      <c r="C185" s="178"/>
      <c r="D185" s="139" t="s">
        <v>263</v>
      </c>
      <c r="E185" s="56">
        <f>E187+E289+E324+E379+E351</f>
        <v>2357000</v>
      </c>
      <c r="F185" s="56">
        <f>G185-E185</f>
        <v>45400</v>
      </c>
      <c r="G185" s="56">
        <f>G186</f>
        <v>2402400</v>
      </c>
    </row>
    <row r="186" spans="1:14" ht="36" customHeight="1" x14ac:dyDescent="0.25">
      <c r="A186" s="176" t="s">
        <v>180</v>
      </c>
      <c r="B186" s="177"/>
      <c r="C186" s="178"/>
      <c r="D186" s="139" t="s">
        <v>264</v>
      </c>
      <c r="E186" s="76">
        <f t="shared" ref="E186" si="9">E185</f>
        <v>2357000</v>
      </c>
      <c r="F186" s="76">
        <f>G186-E186</f>
        <v>45400</v>
      </c>
      <c r="G186" s="76">
        <f>G187+G289+G324+G350+G379+G391</f>
        <v>2402400</v>
      </c>
    </row>
    <row r="187" spans="1:14" ht="36" customHeight="1" x14ac:dyDescent="0.25">
      <c r="A187" s="286" t="s">
        <v>37</v>
      </c>
      <c r="B187" s="287"/>
      <c r="C187" s="288"/>
      <c r="D187" s="139" t="s">
        <v>18</v>
      </c>
      <c r="E187" s="56">
        <f t="shared" ref="E187" si="10">E188+E236+E262+E303</f>
        <v>83000</v>
      </c>
      <c r="F187" s="56">
        <v>0</v>
      </c>
      <c r="G187" s="56">
        <f>G188+G236+G262</f>
        <v>83000</v>
      </c>
    </row>
    <row r="188" spans="1:14" ht="24.75" customHeight="1" x14ac:dyDescent="0.25">
      <c r="A188" s="274" t="s">
        <v>113</v>
      </c>
      <c r="B188" s="275"/>
      <c r="C188" s="276"/>
      <c r="D188" s="27" t="s">
        <v>114</v>
      </c>
      <c r="E188" s="57">
        <v>70000</v>
      </c>
      <c r="F188" s="57">
        <v>0</v>
      </c>
      <c r="G188" s="57">
        <f>G189</f>
        <v>70000</v>
      </c>
      <c r="H188" s="151">
        <v>921</v>
      </c>
      <c r="I188" s="152" t="e">
        <f>#REF!</f>
        <v>#REF!</v>
      </c>
      <c r="J188" s="152" t="e">
        <f>#REF!</f>
        <v>#REF!</v>
      </c>
      <c r="K188" s="152">
        <f>E188</f>
        <v>70000</v>
      </c>
      <c r="L188" s="152" t="e">
        <f>#REF!</f>
        <v>#REF!</v>
      </c>
      <c r="M188" s="152" t="e">
        <f>#REF!</f>
        <v>#REF!</v>
      </c>
    </row>
    <row r="189" spans="1:14" s="22" customFormat="1" ht="25.5" customHeight="1" x14ac:dyDescent="0.25">
      <c r="A189" s="286">
        <v>3</v>
      </c>
      <c r="B189" s="287"/>
      <c r="C189" s="288"/>
      <c r="D189" s="81" t="s">
        <v>18</v>
      </c>
      <c r="E189" s="56">
        <f>E190+E198+E225+E229+E232</f>
        <v>70000</v>
      </c>
      <c r="F189" s="56">
        <v>0</v>
      </c>
      <c r="G189" s="56">
        <v>70000</v>
      </c>
      <c r="I189" s="46"/>
      <c r="J189" s="46"/>
      <c r="K189" s="46"/>
      <c r="L189" s="46"/>
      <c r="M189" s="46"/>
      <c r="N189" s="46"/>
    </row>
    <row r="190" spans="1:14" s="22" customFormat="1" ht="24.75" customHeight="1" x14ac:dyDescent="0.25">
      <c r="A190" s="280">
        <v>31</v>
      </c>
      <c r="B190" s="281"/>
      <c r="C190" s="282"/>
      <c r="D190" s="26" t="s">
        <v>19</v>
      </c>
      <c r="E190" s="58">
        <v>7980</v>
      </c>
      <c r="F190" s="58">
        <v>0</v>
      </c>
      <c r="G190" s="58">
        <v>7980</v>
      </c>
      <c r="I190" s="46"/>
      <c r="J190" s="46"/>
      <c r="K190" s="46"/>
      <c r="L190" s="46"/>
      <c r="M190" s="46"/>
      <c r="N190" s="46"/>
    </row>
    <row r="191" spans="1:14" s="22" customFormat="1" hidden="1" x14ac:dyDescent="0.25">
      <c r="A191" s="286">
        <v>311</v>
      </c>
      <c r="B191" s="287"/>
      <c r="C191" s="288"/>
      <c r="D191" s="81" t="s">
        <v>144</v>
      </c>
      <c r="E191" s="56">
        <v>1000</v>
      </c>
      <c r="F191" s="56"/>
      <c r="G191" s="56"/>
      <c r="I191" s="46"/>
      <c r="J191" s="46"/>
      <c r="K191" s="46"/>
      <c r="L191" s="46"/>
      <c r="M191" s="46"/>
      <c r="N191" s="46"/>
    </row>
    <row r="192" spans="1:14" hidden="1" x14ac:dyDescent="0.25">
      <c r="A192" s="283">
        <v>3111</v>
      </c>
      <c r="B192" s="284"/>
      <c r="C192" s="285"/>
      <c r="D192" s="82" t="s">
        <v>79</v>
      </c>
      <c r="E192" s="56">
        <v>1000</v>
      </c>
      <c r="F192" s="56"/>
      <c r="G192" s="56"/>
    </row>
    <row r="193" spans="1:13" hidden="1" x14ac:dyDescent="0.25">
      <c r="A193" s="277">
        <v>312</v>
      </c>
      <c r="B193" s="278"/>
      <c r="C193" s="279"/>
      <c r="D193" s="82" t="s">
        <v>80</v>
      </c>
      <c r="E193" s="56">
        <v>6000</v>
      </c>
      <c r="F193" s="56"/>
      <c r="G193" s="56"/>
    </row>
    <row r="194" spans="1:13" hidden="1" x14ac:dyDescent="0.25">
      <c r="A194" s="283">
        <v>3121</v>
      </c>
      <c r="B194" s="284"/>
      <c r="C194" s="285"/>
      <c r="D194" s="82" t="s">
        <v>80</v>
      </c>
      <c r="E194" s="56">
        <v>6000</v>
      </c>
      <c r="F194" s="56"/>
      <c r="G194" s="56"/>
      <c r="H194" s="37"/>
      <c r="I194" s="41"/>
      <c r="J194" s="42"/>
      <c r="K194" s="42"/>
      <c r="L194" s="42"/>
      <c r="M194" s="42"/>
    </row>
    <row r="195" spans="1:13" hidden="1" x14ac:dyDescent="0.25">
      <c r="A195" s="277">
        <v>313</v>
      </c>
      <c r="B195" s="278"/>
      <c r="C195" s="279"/>
      <c r="D195" s="82" t="s">
        <v>145</v>
      </c>
      <c r="E195" s="56">
        <v>980</v>
      </c>
      <c r="F195" s="56"/>
      <c r="G195" s="56"/>
    </row>
    <row r="196" spans="1:13" ht="25.5" hidden="1" x14ac:dyDescent="0.25">
      <c r="A196" s="283">
        <v>3131</v>
      </c>
      <c r="B196" s="284"/>
      <c r="C196" s="285"/>
      <c r="D196" s="82" t="s">
        <v>88</v>
      </c>
      <c r="E196" s="56">
        <v>500</v>
      </c>
      <c r="F196" s="56"/>
      <c r="G196" s="56"/>
    </row>
    <row r="197" spans="1:13" ht="25.5" hidden="1" x14ac:dyDescent="0.25">
      <c r="A197" s="283">
        <v>3132</v>
      </c>
      <c r="B197" s="284"/>
      <c r="C197" s="285"/>
      <c r="D197" s="82" t="s">
        <v>81</v>
      </c>
      <c r="E197" s="56">
        <v>480</v>
      </c>
      <c r="F197" s="56"/>
      <c r="G197" s="56"/>
    </row>
    <row r="198" spans="1:13" ht="21.75" customHeight="1" x14ac:dyDescent="0.25">
      <c r="A198" s="280">
        <v>32</v>
      </c>
      <c r="B198" s="281"/>
      <c r="C198" s="282"/>
      <c r="D198" s="26" t="s">
        <v>28</v>
      </c>
      <c r="E198" s="58">
        <f>E199+E203+E210+E220+E222</f>
        <v>60000</v>
      </c>
      <c r="F198" s="58">
        <v>0</v>
      </c>
      <c r="G198" s="58">
        <v>60000</v>
      </c>
    </row>
    <row r="199" spans="1:13" hidden="1" x14ac:dyDescent="0.25">
      <c r="A199" s="277">
        <v>321</v>
      </c>
      <c r="B199" s="278"/>
      <c r="C199" s="279"/>
      <c r="D199" s="82" t="s">
        <v>143</v>
      </c>
      <c r="E199" s="56">
        <f>SUM(E200:E202)</f>
        <v>9000</v>
      </c>
      <c r="F199" s="56"/>
      <c r="G199" s="56"/>
    </row>
    <row r="200" spans="1:13" hidden="1" x14ac:dyDescent="0.25">
      <c r="A200" s="283">
        <v>3211</v>
      </c>
      <c r="B200" s="284"/>
      <c r="C200" s="285"/>
      <c r="D200" s="82" t="s">
        <v>41</v>
      </c>
      <c r="E200" s="56">
        <v>5000</v>
      </c>
      <c r="F200" s="56"/>
      <c r="G200" s="56"/>
      <c r="H200" s="37"/>
      <c r="I200" s="41"/>
      <c r="J200" s="42"/>
      <c r="K200" s="42"/>
      <c r="L200" s="42"/>
      <c r="M200" s="42"/>
    </row>
    <row r="201" spans="1:13" ht="25.5" hidden="1" customHeight="1" x14ac:dyDescent="0.25">
      <c r="A201" s="283">
        <v>3213</v>
      </c>
      <c r="B201" s="284"/>
      <c r="C201" s="285"/>
      <c r="D201" s="82" t="s">
        <v>43</v>
      </c>
      <c r="E201" s="56">
        <v>3000</v>
      </c>
      <c r="F201" s="56"/>
      <c r="G201" s="56"/>
      <c r="H201" s="37"/>
      <c r="I201" s="41"/>
      <c r="J201" s="42"/>
      <c r="K201" s="42"/>
      <c r="L201" s="42"/>
      <c r="M201" s="42"/>
    </row>
    <row r="202" spans="1:13" ht="25.5" hidden="1" x14ac:dyDescent="0.25">
      <c r="A202" s="283">
        <v>3214</v>
      </c>
      <c r="B202" s="284"/>
      <c r="C202" s="285"/>
      <c r="D202" s="82" t="s">
        <v>44</v>
      </c>
      <c r="E202" s="56">
        <v>1000</v>
      </c>
      <c r="F202" s="56"/>
      <c r="G202" s="56"/>
      <c r="H202" s="37"/>
      <c r="I202" s="41"/>
      <c r="J202" s="42"/>
      <c r="K202" s="42"/>
      <c r="L202" s="42"/>
      <c r="M202" s="42"/>
    </row>
    <row r="203" spans="1:13" hidden="1" x14ac:dyDescent="0.25">
      <c r="A203" s="277">
        <v>322</v>
      </c>
      <c r="B203" s="278"/>
      <c r="C203" s="279"/>
      <c r="D203" s="82" t="s">
        <v>45</v>
      </c>
      <c r="E203" s="56">
        <f>SUM(E204:E209)</f>
        <v>20000</v>
      </c>
      <c r="F203" s="56"/>
      <c r="G203" s="56"/>
    </row>
    <row r="204" spans="1:13" ht="25.5" hidden="1" x14ac:dyDescent="0.25">
      <c r="A204" s="283">
        <v>3221</v>
      </c>
      <c r="B204" s="284"/>
      <c r="C204" s="285"/>
      <c r="D204" s="82" t="s">
        <v>46</v>
      </c>
      <c r="E204" s="56">
        <v>5000</v>
      </c>
      <c r="F204" s="56"/>
      <c r="G204" s="56"/>
      <c r="H204" s="38"/>
      <c r="I204" s="42"/>
      <c r="J204" s="43"/>
      <c r="K204" s="43"/>
      <c r="L204" s="43"/>
      <c r="M204" s="43"/>
    </row>
    <row r="205" spans="1:13" hidden="1" x14ac:dyDescent="0.25">
      <c r="A205" s="283">
        <v>3222</v>
      </c>
      <c r="B205" s="284"/>
      <c r="C205" s="285"/>
      <c r="D205" s="82" t="s">
        <v>182</v>
      </c>
      <c r="E205" s="56">
        <v>500</v>
      </c>
      <c r="F205" s="56"/>
      <c r="G205" s="56"/>
      <c r="H205" s="38"/>
      <c r="I205" s="42"/>
      <c r="J205" s="43"/>
      <c r="K205" s="43"/>
      <c r="L205" s="43"/>
      <c r="M205" s="43"/>
    </row>
    <row r="206" spans="1:13" hidden="1" x14ac:dyDescent="0.25">
      <c r="A206" s="283">
        <v>3223</v>
      </c>
      <c r="B206" s="284"/>
      <c r="C206" s="285"/>
      <c r="D206" s="82" t="s">
        <v>47</v>
      </c>
      <c r="E206" s="56">
        <v>7000</v>
      </c>
      <c r="F206" s="56"/>
      <c r="G206" s="56"/>
      <c r="H206" s="38"/>
      <c r="I206" s="42"/>
      <c r="J206" s="43"/>
      <c r="K206" s="43"/>
      <c r="L206" s="43"/>
      <c r="M206" s="43"/>
    </row>
    <row r="207" spans="1:13" ht="25.5" hidden="1" x14ac:dyDescent="0.25">
      <c r="A207" s="283">
        <v>3224</v>
      </c>
      <c r="B207" s="284"/>
      <c r="C207" s="285"/>
      <c r="D207" s="82" t="s">
        <v>69</v>
      </c>
      <c r="E207" s="56">
        <v>5000</v>
      </c>
      <c r="F207" s="56"/>
      <c r="G207" s="56"/>
      <c r="H207" s="38"/>
      <c r="I207" s="42"/>
      <c r="J207" s="43"/>
      <c r="K207" s="43"/>
      <c r="L207" s="43"/>
      <c r="M207" s="43"/>
    </row>
    <row r="208" spans="1:13" hidden="1" x14ac:dyDescent="0.25">
      <c r="A208" s="283">
        <v>3225</v>
      </c>
      <c r="B208" s="284"/>
      <c r="C208" s="285"/>
      <c r="D208" s="15" t="s">
        <v>48</v>
      </c>
      <c r="E208" s="56">
        <v>2000</v>
      </c>
      <c r="F208" s="56"/>
      <c r="G208" s="56"/>
      <c r="H208" s="38"/>
      <c r="I208" s="42"/>
      <c r="J208" s="43"/>
      <c r="K208" s="43"/>
      <c r="L208" s="43"/>
      <c r="M208" s="43"/>
    </row>
    <row r="209" spans="1:13" hidden="1" x14ac:dyDescent="0.25">
      <c r="A209" s="283">
        <v>3227</v>
      </c>
      <c r="B209" s="284"/>
      <c r="C209" s="285"/>
      <c r="D209" s="15" t="s">
        <v>89</v>
      </c>
      <c r="E209" s="56">
        <v>500</v>
      </c>
      <c r="F209" s="56"/>
      <c r="G209" s="56"/>
      <c r="H209" s="38"/>
      <c r="I209" s="42"/>
      <c r="J209" s="43"/>
      <c r="K209" s="43"/>
      <c r="L209" s="43"/>
      <c r="M209" s="43"/>
    </row>
    <row r="210" spans="1:13" hidden="1" x14ac:dyDescent="0.25">
      <c r="A210" s="277">
        <v>323</v>
      </c>
      <c r="B210" s="278"/>
      <c r="C210" s="279"/>
      <c r="D210" s="15" t="s">
        <v>50</v>
      </c>
      <c r="E210" s="56">
        <f>SUM(E211:E219)</f>
        <v>20000</v>
      </c>
      <c r="F210" s="56"/>
      <c r="G210" s="56"/>
    </row>
    <row r="211" spans="1:13" hidden="1" x14ac:dyDescent="0.25">
      <c r="A211" s="283">
        <v>3231</v>
      </c>
      <c r="B211" s="284"/>
      <c r="C211" s="285"/>
      <c r="D211" s="15" t="s">
        <v>51</v>
      </c>
      <c r="E211" s="56">
        <v>4000</v>
      </c>
      <c r="F211" s="56"/>
      <c r="G211" s="56"/>
      <c r="H211" s="38"/>
      <c r="I211" s="42"/>
      <c r="J211" s="43"/>
      <c r="K211" s="43"/>
      <c r="L211" s="43"/>
      <c r="M211" s="43"/>
    </row>
    <row r="212" spans="1:13" ht="25.5" hidden="1" x14ac:dyDescent="0.25">
      <c r="A212" s="283">
        <v>3232</v>
      </c>
      <c r="B212" s="284"/>
      <c r="C212" s="285"/>
      <c r="D212" s="15" t="s">
        <v>71</v>
      </c>
      <c r="E212" s="56">
        <v>3000</v>
      </c>
      <c r="F212" s="56"/>
      <c r="G212" s="56"/>
      <c r="H212" s="38"/>
      <c r="I212" s="42"/>
      <c r="J212" s="43"/>
      <c r="K212" s="43"/>
      <c r="L212" s="43"/>
      <c r="M212" s="43"/>
    </row>
    <row r="213" spans="1:13" hidden="1" x14ac:dyDescent="0.25">
      <c r="A213" s="283">
        <v>3233</v>
      </c>
      <c r="B213" s="284"/>
      <c r="C213" s="285"/>
      <c r="D213" s="15" t="s">
        <v>52</v>
      </c>
      <c r="E213" s="56">
        <v>2000</v>
      </c>
      <c r="F213" s="56"/>
      <c r="G213" s="56"/>
      <c r="H213" s="38"/>
      <c r="I213" s="42"/>
      <c r="J213" s="43"/>
      <c r="K213" s="43"/>
      <c r="L213" s="43"/>
      <c r="M213" s="43"/>
    </row>
    <row r="214" spans="1:13" hidden="1" x14ac:dyDescent="0.25">
      <c r="A214" s="283">
        <v>3234</v>
      </c>
      <c r="B214" s="284"/>
      <c r="C214" s="285"/>
      <c r="D214" s="15" t="s">
        <v>53</v>
      </c>
      <c r="E214" s="56">
        <v>1500</v>
      </c>
      <c r="F214" s="56"/>
      <c r="G214" s="56"/>
      <c r="H214" s="38"/>
      <c r="I214" s="42"/>
      <c r="J214" s="43"/>
      <c r="K214" s="43"/>
      <c r="L214" s="43"/>
      <c r="M214" s="43"/>
    </row>
    <row r="215" spans="1:13" hidden="1" x14ac:dyDescent="0.25">
      <c r="A215" s="283">
        <v>3235</v>
      </c>
      <c r="B215" s="284"/>
      <c r="C215" s="285"/>
      <c r="D215" s="15" t="s">
        <v>54</v>
      </c>
      <c r="E215" s="56">
        <v>500</v>
      </c>
      <c r="F215" s="56"/>
      <c r="G215" s="56"/>
    </row>
    <row r="216" spans="1:13" ht="22.5" hidden="1" customHeight="1" x14ac:dyDescent="0.25">
      <c r="A216" s="283">
        <v>3236</v>
      </c>
      <c r="B216" s="284"/>
      <c r="C216" s="285"/>
      <c r="D216" s="15" t="s">
        <v>55</v>
      </c>
      <c r="E216" s="56">
        <v>500</v>
      </c>
      <c r="F216" s="56"/>
      <c r="G216" s="56"/>
      <c r="H216" s="38"/>
      <c r="I216" s="42"/>
      <c r="J216" s="43"/>
      <c r="K216" s="43"/>
      <c r="L216" s="43"/>
      <c r="M216" s="43"/>
    </row>
    <row r="217" spans="1:13" hidden="1" x14ac:dyDescent="0.25">
      <c r="A217" s="283">
        <v>3237</v>
      </c>
      <c r="B217" s="284"/>
      <c r="C217" s="285"/>
      <c r="D217" s="15" t="s">
        <v>56</v>
      </c>
      <c r="E217" s="56">
        <v>4000</v>
      </c>
      <c r="F217" s="56"/>
      <c r="G217" s="56"/>
      <c r="H217" s="38"/>
      <c r="I217" s="42"/>
      <c r="J217" s="43"/>
      <c r="K217" s="43"/>
      <c r="L217" s="43"/>
      <c r="M217" s="43"/>
    </row>
    <row r="218" spans="1:13" hidden="1" x14ac:dyDescent="0.25">
      <c r="A218" s="283">
        <v>3238</v>
      </c>
      <c r="B218" s="284"/>
      <c r="C218" s="285"/>
      <c r="D218" s="15" t="s">
        <v>57</v>
      </c>
      <c r="E218" s="56">
        <v>500</v>
      </c>
      <c r="F218" s="56"/>
      <c r="G218" s="56"/>
      <c r="H218" s="38"/>
      <c r="I218" s="42"/>
      <c r="J218" s="43"/>
      <c r="K218" s="43"/>
      <c r="L218" s="43"/>
      <c r="M218" s="43"/>
    </row>
    <row r="219" spans="1:13" hidden="1" x14ac:dyDescent="0.25">
      <c r="A219" s="283">
        <v>3239</v>
      </c>
      <c r="B219" s="284"/>
      <c r="C219" s="285"/>
      <c r="D219" s="15" t="s">
        <v>58</v>
      </c>
      <c r="E219" s="56">
        <v>4000</v>
      </c>
      <c r="F219" s="56"/>
      <c r="G219" s="56"/>
      <c r="H219" s="38"/>
      <c r="I219" s="42"/>
      <c r="J219" s="43"/>
      <c r="K219" s="43"/>
      <c r="L219" s="43"/>
      <c r="M219" s="43"/>
    </row>
    <row r="220" spans="1:13" ht="25.5" hidden="1" x14ac:dyDescent="0.25">
      <c r="A220" s="277">
        <v>324</v>
      </c>
      <c r="B220" s="278"/>
      <c r="C220" s="279"/>
      <c r="D220" s="15" t="s">
        <v>90</v>
      </c>
      <c r="E220" s="56">
        <v>1000</v>
      </c>
      <c r="F220" s="56"/>
      <c r="G220" s="56"/>
    </row>
    <row r="221" spans="1:13" ht="25.5" hidden="1" x14ac:dyDescent="0.25">
      <c r="A221" s="283">
        <v>3241</v>
      </c>
      <c r="B221" s="284"/>
      <c r="C221" s="285"/>
      <c r="D221" s="15" t="s">
        <v>90</v>
      </c>
      <c r="E221" s="56">
        <v>1000</v>
      </c>
      <c r="F221" s="56"/>
      <c r="G221" s="56"/>
    </row>
    <row r="222" spans="1:13" ht="25.5" hidden="1" x14ac:dyDescent="0.25">
      <c r="A222" s="277">
        <v>329</v>
      </c>
      <c r="B222" s="278"/>
      <c r="C222" s="279"/>
      <c r="D222" s="15" t="s">
        <v>59</v>
      </c>
      <c r="E222" s="56">
        <v>10000</v>
      </c>
      <c r="F222" s="56"/>
      <c r="G222" s="56"/>
    </row>
    <row r="223" spans="1:13" hidden="1" x14ac:dyDescent="0.25">
      <c r="A223" s="283">
        <v>3293</v>
      </c>
      <c r="B223" s="284"/>
      <c r="C223" s="285"/>
      <c r="D223" s="15" t="s">
        <v>61</v>
      </c>
      <c r="E223" s="56">
        <v>6000</v>
      </c>
      <c r="F223" s="56"/>
      <c r="G223" s="56"/>
      <c r="H223" s="37"/>
      <c r="I223" s="41"/>
      <c r="J223" s="42"/>
      <c r="K223" s="42"/>
      <c r="L223" s="42"/>
      <c r="M223" s="42"/>
    </row>
    <row r="224" spans="1:13" ht="25.5" hidden="1" x14ac:dyDescent="0.25">
      <c r="A224" s="283">
        <v>3299</v>
      </c>
      <c r="B224" s="284"/>
      <c r="C224" s="285"/>
      <c r="D224" s="15" t="s">
        <v>59</v>
      </c>
      <c r="E224" s="56">
        <v>4000</v>
      </c>
      <c r="F224" s="56"/>
      <c r="G224" s="56"/>
      <c r="H224" s="37"/>
      <c r="I224" s="41"/>
      <c r="J224" s="42"/>
      <c r="K224" s="42"/>
      <c r="L224" s="42"/>
      <c r="M224" s="42"/>
    </row>
    <row r="225" spans="1:14" ht="26.25" customHeight="1" x14ac:dyDescent="0.25">
      <c r="A225" s="280">
        <v>34</v>
      </c>
      <c r="B225" s="281"/>
      <c r="C225" s="282"/>
      <c r="D225" s="26" t="s">
        <v>64</v>
      </c>
      <c r="E225" s="63">
        <v>2000</v>
      </c>
      <c r="F225" s="63">
        <v>0</v>
      </c>
      <c r="G225" s="63">
        <v>2000</v>
      </c>
    </row>
    <row r="226" spans="1:14" hidden="1" x14ac:dyDescent="0.25">
      <c r="A226" s="277">
        <v>343</v>
      </c>
      <c r="B226" s="278"/>
      <c r="C226" s="279"/>
      <c r="D226" s="15" t="s">
        <v>65</v>
      </c>
      <c r="E226" s="44">
        <v>2000</v>
      </c>
      <c r="F226" s="44"/>
      <c r="G226" s="44"/>
    </row>
    <row r="227" spans="1:14" ht="25.5" hidden="1" x14ac:dyDescent="0.25">
      <c r="A227" s="283">
        <v>3431</v>
      </c>
      <c r="B227" s="284"/>
      <c r="C227" s="285"/>
      <c r="D227" s="15" t="s">
        <v>66</v>
      </c>
      <c r="E227" s="56">
        <v>1990</v>
      </c>
      <c r="F227" s="56"/>
      <c r="G227" s="56"/>
      <c r="H227" s="37"/>
      <c r="I227" s="41"/>
      <c r="J227" s="42"/>
      <c r="K227" s="42"/>
      <c r="L227" s="42"/>
      <c r="M227" s="42"/>
    </row>
    <row r="228" spans="1:14" hidden="1" x14ac:dyDescent="0.25">
      <c r="A228" s="283">
        <v>3433</v>
      </c>
      <c r="B228" s="284"/>
      <c r="C228" s="285"/>
      <c r="D228" s="15" t="s">
        <v>91</v>
      </c>
      <c r="E228" s="56">
        <v>10</v>
      </c>
      <c r="F228" s="56"/>
      <c r="G228" s="56"/>
    </row>
    <row r="229" spans="1:14" ht="38.25" x14ac:dyDescent="0.25">
      <c r="A229" s="280">
        <v>37</v>
      </c>
      <c r="B229" s="281"/>
      <c r="C229" s="282"/>
      <c r="D229" s="26" t="s">
        <v>185</v>
      </c>
      <c r="E229" s="58">
        <v>10</v>
      </c>
      <c r="F229" s="58">
        <v>0</v>
      </c>
      <c r="G229" s="58">
        <v>10</v>
      </c>
    </row>
    <row r="230" spans="1:14" ht="25.5" hidden="1" x14ac:dyDescent="0.25">
      <c r="A230" s="277">
        <v>372</v>
      </c>
      <c r="B230" s="278"/>
      <c r="C230" s="279"/>
      <c r="D230" s="53" t="s">
        <v>184</v>
      </c>
      <c r="E230" s="56">
        <v>10</v>
      </c>
      <c r="F230" s="56"/>
      <c r="G230" s="56"/>
    </row>
    <row r="231" spans="1:14" ht="25.5" hidden="1" x14ac:dyDescent="0.25">
      <c r="A231" s="283">
        <v>3722</v>
      </c>
      <c r="B231" s="284"/>
      <c r="C231" s="285"/>
      <c r="D231" s="53" t="s">
        <v>183</v>
      </c>
      <c r="E231" s="56">
        <v>10</v>
      </c>
      <c r="F231" s="56"/>
      <c r="G231" s="56"/>
    </row>
    <row r="232" spans="1:14" ht="29.25" customHeight="1" x14ac:dyDescent="0.25">
      <c r="A232" s="280">
        <v>38</v>
      </c>
      <c r="B232" s="281"/>
      <c r="C232" s="282"/>
      <c r="D232" s="26" t="s">
        <v>186</v>
      </c>
      <c r="E232" s="58">
        <v>10</v>
      </c>
      <c r="F232" s="58">
        <v>0</v>
      </c>
      <c r="G232" s="58">
        <v>10</v>
      </c>
    </row>
    <row r="233" spans="1:14" hidden="1" x14ac:dyDescent="0.25">
      <c r="A233" s="277">
        <v>381</v>
      </c>
      <c r="B233" s="278"/>
      <c r="C233" s="279"/>
      <c r="D233" s="53" t="s">
        <v>137</v>
      </c>
      <c r="E233" s="56">
        <v>10</v>
      </c>
      <c r="F233" s="56"/>
      <c r="G233" s="56"/>
    </row>
    <row r="234" spans="1:14" hidden="1" x14ac:dyDescent="0.25">
      <c r="A234" s="283">
        <v>3812</v>
      </c>
      <c r="B234" s="284"/>
      <c r="C234" s="285"/>
      <c r="D234" s="140" t="s">
        <v>191</v>
      </c>
      <c r="E234" s="56">
        <v>10</v>
      </c>
      <c r="F234" s="56"/>
      <c r="G234" s="56"/>
    </row>
    <row r="235" spans="1:14" ht="25.5" x14ac:dyDescent="0.25">
      <c r="A235" s="286" t="s">
        <v>92</v>
      </c>
      <c r="B235" s="287"/>
      <c r="C235" s="288"/>
      <c r="D235" s="16" t="s">
        <v>93</v>
      </c>
      <c r="E235" s="56">
        <v>3000</v>
      </c>
      <c r="F235" s="56">
        <v>0</v>
      </c>
      <c r="G235" s="56">
        <f>G236</f>
        <v>3000</v>
      </c>
    </row>
    <row r="236" spans="1:14" ht="25.5" x14ac:dyDescent="0.25">
      <c r="A236" s="274" t="s">
        <v>94</v>
      </c>
      <c r="B236" s="275"/>
      <c r="C236" s="276"/>
      <c r="D236" s="27" t="s">
        <v>95</v>
      </c>
      <c r="E236" s="57">
        <v>3000</v>
      </c>
      <c r="F236" s="57">
        <v>0</v>
      </c>
      <c r="G236" s="57">
        <f>G237</f>
        <v>3000</v>
      </c>
      <c r="H236" s="151">
        <v>921</v>
      </c>
      <c r="I236" s="152" t="e">
        <f>#REF!</f>
        <v>#REF!</v>
      </c>
      <c r="J236" s="152" t="e">
        <f>#REF!</f>
        <v>#REF!</v>
      </c>
      <c r="K236" s="152" t="e">
        <f>#REF!</f>
        <v>#REF!</v>
      </c>
      <c r="L236" s="152">
        <f>E236</f>
        <v>3000</v>
      </c>
      <c r="M236" s="152" t="e">
        <f>#REF!</f>
        <v>#REF!</v>
      </c>
    </row>
    <row r="237" spans="1:14" s="22" customFormat="1" ht="23.25" customHeight="1" x14ac:dyDescent="0.25">
      <c r="A237" s="286">
        <v>3</v>
      </c>
      <c r="B237" s="287"/>
      <c r="C237" s="288"/>
      <c r="D237" s="16" t="s">
        <v>18</v>
      </c>
      <c r="E237" s="56">
        <v>3000</v>
      </c>
      <c r="F237" s="56">
        <v>0</v>
      </c>
      <c r="G237" s="56">
        <f>G238</f>
        <v>3000</v>
      </c>
      <c r="I237" s="46"/>
      <c r="J237" s="46"/>
      <c r="K237" s="46"/>
      <c r="L237" s="46"/>
      <c r="M237" s="46"/>
      <c r="N237" s="46"/>
    </row>
    <row r="238" spans="1:14" s="22" customFormat="1" ht="25.5" customHeight="1" x14ac:dyDescent="0.25">
      <c r="A238" s="280">
        <v>32</v>
      </c>
      <c r="B238" s="281"/>
      <c r="C238" s="282"/>
      <c r="D238" s="26" t="s">
        <v>28</v>
      </c>
      <c r="E238" s="58">
        <f>E239+E241+E243+E245</f>
        <v>3000</v>
      </c>
      <c r="F238" s="58">
        <v>0</v>
      </c>
      <c r="G238" s="58">
        <v>3000</v>
      </c>
      <c r="I238" s="46"/>
      <c r="J238" s="46"/>
      <c r="K238" s="46"/>
      <c r="L238" s="46"/>
      <c r="M238" s="46"/>
      <c r="N238" s="46"/>
    </row>
    <row r="239" spans="1:14" s="22" customFormat="1" ht="22.5" hidden="1" customHeight="1" x14ac:dyDescent="0.25">
      <c r="A239" s="286">
        <v>321</v>
      </c>
      <c r="B239" s="287"/>
      <c r="C239" s="288"/>
      <c r="D239" s="16" t="s">
        <v>40</v>
      </c>
      <c r="E239" s="56">
        <v>1000</v>
      </c>
      <c r="F239" s="56"/>
      <c r="G239" s="56"/>
      <c r="I239" s="46"/>
      <c r="J239" s="46"/>
      <c r="K239" s="46"/>
      <c r="L239" s="46"/>
      <c r="M239" s="46"/>
      <c r="N239" s="46"/>
    </row>
    <row r="240" spans="1:14" hidden="1" x14ac:dyDescent="0.25">
      <c r="A240" s="283">
        <v>3211</v>
      </c>
      <c r="B240" s="284"/>
      <c r="C240" s="285"/>
      <c r="D240" s="15" t="s">
        <v>41</v>
      </c>
      <c r="E240" s="56">
        <v>1000</v>
      </c>
      <c r="F240" s="56"/>
      <c r="G240" s="56"/>
      <c r="H240" s="37"/>
      <c r="I240" s="41"/>
      <c r="J240" s="42"/>
      <c r="K240" s="42"/>
      <c r="L240" s="42"/>
      <c r="M240" s="42"/>
    </row>
    <row r="241" spans="1:14" hidden="1" x14ac:dyDescent="0.25">
      <c r="A241" s="277">
        <v>322</v>
      </c>
      <c r="B241" s="278"/>
      <c r="C241" s="279"/>
      <c r="D241" s="15" t="s">
        <v>45</v>
      </c>
      <c r="E241" s="56">
        <v>1000</v>
      </c>
      <c r="F241" s="56"/>
      <c r="G241" s="56"/>
    </row>
    <row r="242" spans="1:14" ht="25.5" hidden="1" x14ac:dyDescent="0.25">
      <c r="A242" s="283">
        <v>3221</v>
      </c>
      <c r="B242" s="284"/>
      <c r="C242" s="285"/>
      <c r="D242" s="15" t="s">
        <v>46</v>
      </c>
      <c r="E242" s="56">
        <v>1000</v>
      </c>
      <c r="F242" s="56"/>
      <c r="G242" s="56"/>
      <c r="H242" s="37"/>
      <c r="I242" s="41"/>
      <c r="J242" s="42"/>
      <c r="K242" s="42"/>
      <c r="L242" s="42"/>
      <c r="M242" s="42"/>
    </row>
    <row r="243" spans="1:14" hidden="1" x14ac:dyDescent="0.25">
      <c r="A243" s="277">
        <v>323</v>
      </c>
      <c r="B243" s="278"/>
      <c r="C243" s="279"/>
      <c r="D243" s="15" t="s">
        <v>50</v>
      </c>
      <c r="E243" s="56">
        <v>500</v>
      </c>
      <c r="F243" s="56"/>
      <c r="G243" s="56"/>
    </row>
    <row r="244" spans="1:14" hidden="1" x14ac:dyDescent="0.25">
      <c r="A244" s="283">
        <v>3231</v>
      </c>
      <c r="B244" s="284"/>
      <c r="C244" s="285"/>
      <c r="D244" s="15" t="s">
        <v>51</v>
      </c>
      <c r="E244" s="56">
        <v>500</v>
      </c>
      <c r="F244" s="56"/>
      <c r="G244" s="56"/>
      <c r="H244" s="37"/>
      <c r="I244" s="41"/>
      <c r="J244" s="42"/>
      <c r="K244" s="42"/>
      <c r="L244" s="42"/>
      <c r="M244" s="42"/>
    </row>
    <row r="245" spans="1:14" ht="25.5" hidden="1" x14ac:dyDescent="0.25">
      <c r="A245" s="277">
        <v>329</v>
      </c>
      <c r="B245" s="278"/>
      <c r="C245" s="279"/>
      <c r="D245" s="15" t="s">
        <v>59</v>
      </c>
      <c r="E245" s="56">
        <v>500</v>
      </c>
      <c r="F245" s="56"/>
      <c r="G245" s="56"/>
    </row>
    <row r="246" spans="1:14" ht="25.5" hidden="1" x14ac:dyDescent="0.25">
      <c r="A246" s="283">
        <v>3299</v>
      </c>
      <c r="B246" s="284"/>
      <c r="C246" s="285"/>
      <c r="D246" s="15" t="s">
        <v>59</v>
      </c>
      <c r="E246" s="56">
        <v>500</v>
      </c>
      <c r="F246" s="56"/>
      <c r="G246" s="56"/>
      <c r="H246" s="37"/>
      <c r="I246" s="41"/>
      <c r="J246" s="42"/>
      <c r="K246" s="42"/>
      <c r="L246" s="42"/>
      <c r="M246" s="42"/>
    </row>
    <row r="247" spans="1:14" ht="21.75" hidden="1" customHeight="1" x14ac:dyDescent="0.25">
      <c r="A247" s="286" t="s">
        <v>96</v>
      </c>
      <c r="B247" s="287"/>
      <c r="C247" s="288"/>
      <c r="D247" s="16" t="s">
        <v>83</v>
      </c>
      <c r="E247" s="56">
        <v>0</v>
      </c>
      <c r="F247" s="56"/>
      <c r="G247" s="56"/>
    </row>
    <row r="248" spans="1:14" ht="33" hidden="1" customHeight="1" x14ac:dyDescent="0.25">
      <c r="A248" s="274" t="s">
        <v>97</v>
      </c>
      <c r="B248" s="275"/>
      <c r="C248" s="276"/>
      <c r="D248" s="27" t="s">
        <v>98</v>
      </c>
      <c r="E248" s="57">
        <v>0</v>
      </c>
      <c r="F248" s="57"/>
      <c r="G248" s="57"/>
      <c r="H248" s="165">
        <v>921</v>
      </c>
      <c r="I248" s="152" t="e">
        <f>#REF!</f>
        <v>#REF!</v>
      </c>
      <c r="J248" s="152" t="e">
        <f>#REF!</f>
        <v>#REF!</v>
      </c>
      <c r="K248" s="152">
        <f>E248</f>
        <v>0</v>
      </c>
      <c r="L248" s="152" t="e">
        <f>#REF!</f>
        <v>#REF!</v>
      </c>
      <c r="M248" s="152" t="e">
        <f>#REF!</f>
        <v>#REF!</v>
      </c>
    </row>
    <row r="249" spans="1:14" s="22" customFormat="1" ht="22.5" hidden="1" customHeight="1" x14ac:dyDescent="0.25">
      <c r="A249" s="286">
        <v>3</v>
      </c>
      <c r="B249" s="287"/>
      <c r="C249" s="288"/>
      <c r="D249" s="16" t="s">
        <v>18</v>
      </c>
      <c r="E249" s="56">
        <v>0</v>
      </c>
      <c r="F249" s="56"/>
      <c r="G249" s="56"/>
      <c r="H249" s="167"/>
      <c r="I249" s="51"/>
      <c r="J249" s="51"/>
      <c r="K249" s="51"/>
      <c r="L249" s="51"/>
      <c r="M249" s="51"/>
      <c r="N249" s="46"/>
    </row>
    <row r="250" spans="1:14" s="22" customFormat="1" ht="26.25" hidden="1" customHeight="1" x14ac:dyDescent="0.25">
      <c r="A250" s="280">
        <v>32</v>
      </c>
      <c r="B250" s="281"/>
      <c r="C250" s="282"/>
      <c r="D250" s="26" t="s">
        <v>28</v>
      </c>
      <c r="E250" s="58">
        <v>0</v>
      </c>
      <c r="F250" s="58"/>
      <c r="G250" s="58"/>
      <c r="I250" s="46"/>
      <c r="J250" s="46"/>
      <c r="K250" s="46"/>
      <c r="L250" s="46"/>
      <c r="M250" s="46"/>
      <c r="N250" s="46"/>
    </row>
    <row r="251" spans="1:14" hidden="1" x14ac:dyDescent="0.25">
      <c r="A251" s="277">
        <v>323</v>
      </c>
      <c r="B251" s="278"/>
      <c r="C251" s="279"/>
      <c r="D251" s="15" t="s">
        <v>50</v>
      </c>
      <c r="E251" s="56">
        <v>0</v>
      </c>
      <c r="F251" s="56"/>
      <c r="G251" s="56"/>
    </row>
    <row r="252" spans="1:14" hidden="1" x14ac:dyDescent="0.25">
      <c r="A252" s="283">
        <v>3233</v>
      </c>
      <c r="B252" s="284"/>
      <c r="C252" s="285"/>
      <c r="D252" s="15" t="s">
        <v>52</v>
      </c>
      <c r="E252" s="56">
        <v>0</v>
      </c>
      <c r="F252" s="56"/>
      <c r="G252" s="56"/>
    </row>
    <row r="253" spans="1:14" hidden="1" x14ac:dyDescent="0.25">
      <c r="A253" s="283">
        <v>3237</v>
      </c>
      <c r="B253" s="284"/>
      <c r="C253" s="285"/>
      <c r="D253" s="140" t="s">
        <v>56</v>
      </c>
      <c r="E253" s="56">
        <v>0</v>
      </c>
      <c r="F253" s="56"/>
      <c r="G253" s="56"/>
    </row>
    <row r="254" spans="1:14" ht="25.5" hidden="1" x14ac:dyDescent="0.25">
      <c r="A254" s="277">
        <v>329</v>
      </c>
      <c r="B254" s="278"/>
      <c r="C254" s="279"/>
      <c r="D254" s="15" t="s">
        <v>59</v>
      </c>
      <c r="E254" s="56">
        <v>0</v>
      </c>
      <c r="F254" s="56"/>
      <c r="G254" s="56"/>
    </row>
    <row r="255" spans="1:14" hidden="1" x14ac:dyDescent="0.25">
      <c r="A255" s="283">
        <v>3293</v>
      </c>
      <c r="B255" s="284"/>
      <c r="C255" s="285"/>
      <c r="D255" s="15" t="s">
        <v>61</v>
      </c>
      <c r="E255" s="56">
        <v>0</v>
      </c>
      <c r="F255" s="56"/>
      <c r="G255" s="56"/>
    </row>
    <row r="256" spans="1:14" ht="25.5" hidden="1" x14ac:dyDescent="0.25">
      <c r="A256" s="283">
        <v>3299</v>
      </c>
      <c r="B256" s="284"/>
      <c r="C256" s="285"/>
      <c r="D256" s="15" t="s">
        <v>59</v>
      </c>
      <c r="E256" s="56">
        <v>0</v>
      </c>
      <c r="F256" s="56"/>
      <c r="G256" s="56"/>
    </row>
    <row r="257" spans="1:14" ht="25.5" hidden="1" x14ac:dyDescent="0.25">
      <c r="A257" s="277">
        <v>4</v>
      </c>
      <c r="B257" s="278"/>
      <c r="C257" s="279"/>
      <c r="D257" s="15" t="s">
        <v>20</v>
      </c>
      <c r="E257" s="56">
        <v>0</v>
      </c>
      <c r="F257" s="56"/>
      <c r="G257" s="56"/>
    </row>
    <row r="258" spans="1:14" ht="45.75" hidden="1" customHeight="1" x14ac:dyDescent="0.25">
      <c r="A258" s="280">
        <v>42</v>
      </c>
      <c r="B258" s="281"/>
      <c r="C258" s="282"/>
      <c r="D258" s="26" t="s">
        <v>146</v>
      </c>
      <c r="E258" s="58">
        <v>0</v>
      </c>
      <c r="F258" s="58"/>
      <c r="G258" s="58"/>
      <c r="H258" s="37"/>
      <c r="I258" s="46"/>
      <c r="J258" s="46"/>
      <c r="K258" s="46"/>
      <c r="L258" s="46"/>
      <c r="M258" s="46"/>
    </row>
    <row r="259" spans="1:14" ht="25.5" hidden="1" x14ac:dyDescent="0.25">
      <c r="A259" s="277">
        <v>424</v>
      </c>
      <c r="B259" s="278"/>
      <c r="C259" s="279"/>
      <c r="D259" s="15" t="s">
        <v>147</v>
      </c>
      <c r="E259" s="56">
        <v>0</v>
      </c>
      <c r="F259" s="56"/>
      <c r="G259" s="56"/>
    </row>
    <row r="260" spans="1:14" s="24" customFormat="1" hidden="1" x14ac:dyDescent="0.25">
      <c r="A260" s="301">
        <v>4241</v>
      </c>
      <c r="B260" s="302"/>
      <c r="C260" s="303"/>
      <c r="D260" s="23" t="s">
        <v>109</v>
      </c>
      <c r="E260" s="56">
        <v>0</v>
      </c>
      <c r="F260" s="56"/>
      <c r="G260" s="56"/>
      <c r="I260" s="47"/>
      <c r="J260" s="47"/>
      <c r="K260" s="47"/>
      <c r="L260" s="47"/>
      <c r="M260" s="47"/>
      <c r="N260" s="47"/>
    </row>
    <row r="261" spans="1:14" ht="29.25" customHeight="1" x14ac:dyDescent="0.25">
      <c r="A261" s="286" t="s">
        <v>99</v>
      </c>
      <c r="B261" s="287"/>
      <c r="C261" s="288"/>
      <c r="D261" s="16" t="s">
        <v>100</v>
      </c>
      <c r="E261" s="62">
        <v>10000</v>
      </c>
      <c r="F261" s="62">
        <v>0</v>
      </c>
      <c r="G261" s="62">
        <f>G262</f>
        <v>10000</v>
      </c>
    </row>
    <row r="262" spans="1:14" ht="26.25" customHeight="1" x14ac:dyDescent="0.25">
      <c r="A262" s="274" t="s">
        <v>101</v>
      </c>
      <c r="B262" s="275"/>
      <c r="C262" s="276"/>
      <c r="D262" s="27" t="s">
        <v>102</v>
      </c>
      <c r="E262" s="57">
        <f>E263+E282</f>
        <v>10000</v>
      </c>
      <c r="F262" s="57">
        <v>0</v>
      </c>
      <c r="G262" s="57">
        <f>G263+G282</f>
        <v>10000</v>
      </c>
      <c r="H262" s="151">
        <v>921</v>
      </c>
      <c r="I262" s="152" t="e">
        <f>#REF!</f>
        <v>#REF!</v>
      </c>
      <c r="J262" s="152" t="e">
        <f>#REF!</f>
        <v>#REF!</v>
      </c>
      <c r="K262" s="152">
        <f>E262</f>
        <v>10000</v>
      </c>
      <c r="L262" s="152" t="e">
        <f>#REF!</f>
        <v>#REF!</v>
      </c>
      <c r="M262" s="152" t="e">
        <f>#REF!</f>
        <v>#REF!</v>
      </c>
    </row>
    <row r="263" spans="1:14" s="22" customFormat="1" ht="23.25" customHeight="1" x14ac:dyDescent="0.25">
      <c r="A263" s="286">
        <v>3</v>
      </c>
      <c r="B263" s="287"/>
      <c r="C263" s="288"/>
      <c r="D263" s="16" t="s">
        <v>18</v>
      </c>
      <c r="E263" s="56">
        <f>E264+E279</f>
        <v>5000</v>
      </c>
      <c r="F263" s="56">
        <v>0</v>
      </c>
      <c r="G263" s="56">
        <f>G264+G279</f>
        <v>5000</v>
      </c>
      <c r="I263" s="46"/>
      <c r="J263" s="46"/>
      <c r="K263" s="46"/>
      <c r="L263" s="46"/>
      <c r="M263" s="46"/>
      <c r="N263" s="46"/>
    </row>
    <row r="264" spans="1:14" s="22" customFormat="1" ht="24.75" customHeight="1" x14ac:dyDescent="0.25">
      <c r="A264" s="280">
        <v>32</v>
      </c>
      <c r="B264" s="281"/>
      <c r="C264" s="282"/>
      <c r="D264" s="26" t="s">
        <v>28</v>
      </c>
      <c r="E264" s="58">
        <f>E265+E268+E271+E274+E276</f>
        <v>4000</v>
      </c>
      <c r="F264" s="58">
        <v>0</v>
      </c>
      <c r="G264" s="58">
        <v>4000</v>
      </c>
      <c r="I264" s="46"/>
      <c r="J264" s="46"/>
      <c r="K264" s="46"/>
      <c r="L264" s="46"/>
      <c r="M264" s="46"/>
      <c r="N264" s="46"/>
    </row>
    <row r="265" spans="1:14" s="22" customFormat="1" ht="27" hidden="1" customHeight="1" x14ac:dyDescent="0.25">
      <c r="A265" s="277">
        <v>321</v>
      </c>
      <c r="B265" s="278"/>
      <c r="C265" s="279"/>
      <c r="D265" s="66" t="s">
        <v>40</v>
      </c>
      <c r="E265" s="56">
        <v>1000</v>
      </c>
      <c r="F265" s="56"/>
      <c r="G265" s="56"/>
      <c r="I265" s="46"/>
      <c r="J265" s="46"/>
      <c r="K265" s="46"/>
      <c r="L265" s="46"/>
      <c r="M265" s="46"/>
      <c r="N265" s="46"/>
    </row>
    <row r="266" spans="1:14" hidden="1" x14ac:dyDescent="0.25">
      <c r="A266" s="283">
        <v>3211</v>
      </c>
      <c r="B266" s="284"/>
      <c r="C266" s="285"/>
      <c r="D266" s="15" t="s">
        <v>41</v>
      </c>
      <c r="E266" s="56">
        <v>500</v>
      </c>
      <c r="F266" s="56"/>
      <c r="G266" s="56"/>
    </row>
    <row r="267" spans="1:14" ht="33" hidden="1" customHeight="1" x14ac:dyDescent="0.25">
      <c r="A267" s="283">
        <v>3213</v>
      </c>
      <c r="B267" s="284"/>
      <c r="C267" s="285"/>
      <c r="D267" s="66" t="s">
        <v>43</v>
      </c>
      <c r="E267" s="56">
        <v>500</v>
      </c>
      <c r="F267" s="56"/>
      <c r="G267" s="56"/>
    </row>
    <row r="268" spans="1:14" hidden="1" x14ac:dyDescent="0.25">
      <c r="A268" s="277">
        <v>322</v>
      </c>
      <c r="B268" s="278"/>
      <c r="C268" s="279"/>
      <c r="D268" s="15" t="s">
        <v>45</v>
      </c>
      <c r="E268" s="56">
        <v>1000</v>
      </c>
      <c r="F268" s="56"/>
      <c r="G268" s="56"/>
    </row>
    <row r="269" spans="1:14" ht="25.5" hidden="1" x14ac:dyDescent="0.25">
      <c r="A269" s="283">
        <v>3221</v>
      </c>
      <c r="B269" s="284"/>
      <c r="C269" s="285"/>
      <c r="D269" s="66" t="s">
        <v>46</v>
      </c>
      <c r="E269" s="56">
        <v>500</v>
      </c>
      <c r="F269" s="56"/>
      <c r="G269" s="56"/>
    </row>
    <row r="270" spans="1:14" ht="25.5" hidden="1" x14ac:dyDescent="0.25">
      <c r="A270" s="283">
        <v>3224</v>
      </c>
      <c r="B270" s="284"/>
      <c r="C270" s="285"/>
      <c r="D270" s="129" t="s">
        <v>69</v>
      </c>
      <c r="E270" s="56">
        <v>500</v>
      </c>
      <c r="F270" s="56"/>
      <c r="G270" s="56"/>
    </row>
    <row r="271" spans="1:14" hidden="1" x14ac:dyDescent="0.25">
      <c r="A271" s="277">
        <v>323</v>
      </c>
      <c r="B271" s="278"/>
      <c r="C271" s="279"/>
      <c r="D271" s="15" t="s">
        <v>50</v>
      </c>
      <c r="E271" s="56">
        <v>500</v>
      </c>
      <c r="F271" s="56"/>
      <c r="G271" s="56"/>
    </row>
    <row r="272" spans="1:14" hidden="1" x14ac:dyDescent="0.25">
      <c r="A272" s="283">
        <v>3233</v>
      </c>
      <c r="B272" s="284"/>
      <c r="C272" s="285"/>
      <c r="D272" s="130" t="s">
        <v>52</v>
      </c>
      <c r="E272" s="56">
        <v>250</v>
      </c>
      <c r="F272" s="56"/>
      <c r="G272" s="56"/>
    </row>
    <row r="273" spans="1:13" hidden="1" x14ac:dyDescent="0.25">
      <c r="A273" s="283">
        <v>3237</v>
      </c>
      <c r="B273" s="284"/>
      <c r="C273" s="285"/>
      <c r="D273" s="15" t="s">
        <v>56</v>
      </c>
      <c r="E273" s="56">
        <v>250</v>
      </c>
      <c r="F273" s="56"/>
      <c r="G273" s="56"/>
      <c r="H273" s="37"/>
      <c r="I273" s="41"/>
      <c r="J273" s="42"/>
      <c r="K273" s="42"/>
      <c r="L273" s="42"/>
      <c r="M273" s="42"/>
    </row>
    <row r="274" spans="1:13" ht="25.5" hidden="1" x14ac:dyDescent="0.25">
      <c r="A274" s="277">
        <v>324</v>
      </c>
      <c r="B274" s="278"/>
      <c r="C274" s="279"/>
      <c r="D274" s="130" t="s">
        <v>90</v>
      </c>
      <c r="E274" s="56">
        <v>500</v>
      </c>
      <c r="F274" s="56"/>
      <c r="G274" s="56"/>
      <c r="H274" s="38"/>
      <c r="I274" s="67"/>
      <c r="J274" s="67"/>
      <c r="K274" s="67"/>
      <c r="L274" s="67"/>
      <c r="M274" s="67"/>
    </row>
    <row r="275" spans="1:13" ht="25.5" hidden="1" x14ac:dyDescent="0.25">
      <c r="A275" s="283">
        <v>3241</v>
      </c>
      <c r="B275" s="284"/>
      <c r="C275" s="285"/>
      <c r="D275" s="130" t="s">
        <v>90</v>
      </c>
      <c r="E275" s="56">
        <v>500</v>
      </c>
      <c r="F275" s="56"/>
      <c r="G275" s="56"/>
      <c r="H275" s="38"/>
      <c r="I275" s="67"/>
      <c r="J275" s="67"/>
      <c r="K275" s="67"/>
      <c r="L275" s="67"/>
      <c r="M275" s="67"/>
    </row>
    <row r="276" spans="1:13" ht="25.5" hidden="1" x14ac:dyDescent="0.25">
      <c r="A276" s="277">
        <v>329</v>
      </c>
      <c r="B276" s="278"/>
      <c r="C276" s="279"/>
      <c r="D276" s="15" t="s">
        <v>148</v>
      </c>
      <c r="E276" s="56">
        <v>1000</v>
      </c>
      <c r="F276" s="56"/>
      <c r="G276" s="56"/>
    </row>
    <row r="277" spans="1:13" hidden="1" x14ac:dyDescent="0.25">
      <c r="A277" s="283">
        <v>3293</v>
      </c>
      <c r="B277" s="284"/>
      <c r="C277" s="285"/>
      <c r="D277" s="15" t="s">
        <v>61</v>
      </c>
      <c r="E277" s="56">
        <v>950</v>
      </c>
      <c r="F277" s="56"/>
      <c r="G277" s="56"/>
    </row>
    <row r="278" spans="1:13" ht="25.5" hidden="1" x14ac:dyDescent="0.25">
      <c r="A278" s="283">
        <v>3299</v>
      </c>
      <c r="B278" s="284"/>
      <c r="C278" s="285"/>
      <c r="D278" s="15" t="s">
        <v>59</v>
      </c>
      <c r="E278" s="56">
        <v>50</v>
      </c>
      <c r="F278" s="56"/>
      <c r="G278" s="56"/>
      <c r="H278" s="37"/>
      <c r="I278" s="41"/>
      <c r="J278" s="42"/>
      <c r="K278" s="42"/>
      <c r="L278" s="42"/>
      <c r="M278" s="42"/>
    </row>
    <row r="279" spans="1:13" ht="25.5" customHeight="1" x14ac:dyDescent="0.25">
      <c r="A279" s="280">
        <v>38</v>
      </c>
      <c r="B279" s="281"/>
      <c r="C279" s="282"/>
      <c r="D279" s="26" t="s">
        <v>220</v>
      </c>
      <c r="E279" s="58">
        <v>1000</v>
      </c>
      <c r="F279" s="58">
        <v>0</v>
      </c>
      <c r="G279" s="58">
        <v>1000</v>
      </c>
      <c r="H279" s="38"/>
      <c r="I279" s="67"/>
      <c r="J279" s="67"/>
      <c r="K279" s="67"/>
      <c r="L279" s="67"/>
      <c r="M279" s="67"/>
    </row>
    <row r="280" spans="1:13" hidden="1" x14ac:dyDescent="0.25">
      <c r="A280" s="277">
        <v>381</v>
      </c>
      <c r="B280" s="278"/>
      <c r="C280" s="279"/>
      <c r="D280" s="127" t="s">
        <v>221</v>
      </c>
      <c r="E280" s="56">
        <v>1000</v>
      </c>
      <c r="F280" s="56"/>
      <c r="G280" s="56"/>
      <c r="H280" s="38"/>
      <c r="I280" s="67"/>
      <c r="J280" s="67"/>
      <c r="K280" s="67"/>
      <c r="L280" s="67"/>
      <c r="M280" s="67"/>
    </row>
    <row r="281" spans="1:13" hidden="1" x14ac:dyDescent="0.25">
      <c r="A281" s="283">
        <v>3811</v>
      </c>
      <c r="B281" s="284"/>
      <c r="C281" s="285"/>
      <c r="D281" s="127" t="s">
        <v>222</v>
      </c>
      <c r="E281" s="56">
        <v>1000</v>
      </c>
      <c r="F281" s="56"/>
      <c r="G281" s="56"/>
      <c r="H281" s="38"/>
      <c r="I281" s="67"/>
      <c r="J281" s="67"/>
      <c r="K281" s="67"/>
      <c r="L281" s="67"/>
      <c r="M281" s="67"/>
    </row>
    <row r="282" spans="1:13" ht="25.5" x14ac:dyDescent="0.25">
      <c r="A282" s="277">
        <v>4</v>
      </c>
      <c r="B282" s="278"/>
      <c r="C282" s="279"/>
      <c r="D282" s="127" t="s">
        <v>20</v>
      </c>
      <c r="E282" s="56">
        <f>E283+E286</f>
        <v>5000</v>
      </c>
      <c r="F282" s="56">
        <v>0</v>
      </c>
      <c r="G282" s="56">
        <f>G283+G286</f>
        <v>5000</v>
      </c>
      <c r="H282" s="38"/>
      <c r="I282" s="67"/>
      <c r="J282" s="67"/>
      <c r="K282" s="67"/>
      <c r="L282" s="67"/>
      <c r="M282" s="67"/>
    </row>
    <row r="283" spans="1:13" ht="42" customHeight="1" x14ac:dyDescent="0.25">
      <c r="A283" s="280">
        <v>42</v>
      </c>
      <c r="B283" s="281"/>
      <c r="C283" s="282"/>
      <c r="D283" s="26" t="s">
        <v>146</v>
      </c>
      <c r="E283" s="58">
        <v>3000</v>
      </c>
      <c r="F283" s="58">
        <v>0</v>
      </c>
      <c r="G283" s="58">
        <v>3000</v>
      </c>
      <c r="H283" s="38"/>
      <c r="I283" s="67"/>
      <c r="J283" s="67"/>
      <c r="K283" s="67"/>
      <c r="L283" s="67"/>
      <c r="M283" s="67"/>
    </row>
    <row r="284" spans="1:13" hidden="1" x14ac:dyDescent="0.25">
      <c r="A284" s="277">
        <v>422</v>
      </c>
      <c r="B284" s="278"/>
      <c r="C284" s="279"/>
      <c r="D284" s="127" t="s">
        <v>149</v>
      </c>
      <c r="E284" s="56">
        <v>3000</v>
      </c>
      <c r="F284" s="56"/>
      <c r="G284" s="56"/>
      <c r="H284" s="38"/>
      <c r="I284" s="67"/>
      <c r="J284" s="67"/>
      <c r="K284" s="67"/>
      <c r="L284" s="67"/>
      <c r="M284" s="67"/>
    </row>
    <row r="285" spans="1:13" ht="25.5" hidden="1" x14ac:dyDescent="0.25">
      <c r="A285" s="283">
        <v>4227</v>
      </c>
      <c r="B285" s="284"/>
      <c r="C285" s="285"/>
      <c r="D285" s="127" t="s">
        <v>223</v>
      </c>
      <c r="E285" s="56">
        <v>3000</v>
      </c>
      <c r="F285" s="56"/>
      <c r="G285" s="56"/>
      <c r="H285" s="38"/>
      <c r="I285" s="67"/>
      <c r="J285" s="67"/>
      <c r="K285" s="67"/>
      <c r="L285" s="67"/>
      <c r="M285" s="67"/>
    </row>
    <row r="286" spans="1:13" ht="37.5" customHeight="1" x14ac:dyDescent="0.25">
      <c r="A286" s="280">
        <v>45</v>
      </c>
      <c r="B286" s="281"/>
      <c r="C286" s="282"/>
      <c r="D286" s="26" t="s">
        <v>150</v>
      </c>
      <c r="E286" s="58">
        <v>2000</v>
      </c>
      <c r="F286" s="58">
        <v>0</v>
      </c>
      <c r="G286" s="58">
        <v>2000</v>
      </c>
      <c r="H286" s="38"/>
      <c r="I286" s="67"/>
      <c r="J286" s="67"/>
      <c r="K286" s="67"/>
      <c r="L286" s="67"/>
      <c r="M286" s="67"/>
    </row>
    <row r="287" spans="1:13" ht="25.5" hidden="1" x14ac:dyDescent="0.25">
      <c r="A287" s="277">
        <v>451</v>
      </c>
      <c r="B287" s="278"/>
      <c r="C287" s="279"/>
      <c r="D287" s="130" t="s">
        <v>142</v>
      </c>
      <c r="E287" s="56">
        <v>2000</v>
      </c>
      <c r="F287" s="56"/>
      <c r="G287" s="56"/>
      <c r="H287" s="38"/>
      <c r="I287" s="67"/>
      <c r="J287" s="67"/>
      <c r="K287" s="67"/>
      <c r="L287" s="67"/>
      <c r="M287" s="67"/>
    </row>
    <row r="288" spans="1:13" ht="25.5" hidden="1" x14ac:dyDescent="0.25">
      <c r="A288" s="283">
        <v>4511</v>
      </c>
      <c r="B288" s="284"/>
      <c r="C288" s="285"/>
      <c r="D288" s="130" t="s">
        <v>142</v>
      </c>
      <c r="E288" s="56">
        <v>2000</v>
      </c>
      <c r="F288" s="56"/>
      <c r="G288" s="56"/>
      <c r="H288" s="38"/>
      <c r="I288" s="67"/>
      <c r="J288" s="67"/>
      <c r="K288" s="67"/>
      <c r="L288" s="67"/>
      <c r="M288" s="67"/>
    </row>
    <row r="289" spans="1:14" ht="42" customHeight="1" x14ac:dyDescent="0.25">
      <c r="A289" s="295" t="s">
        <v>231</v>
      </c>
      <c r="B289" s="296"/>
      <c r="C289" s="297"/>
      <c r="D289" s="139" t="s">
        <v>230</v>
      </c>
      <c r="E289" s="76">
        <f t="shared" ref="E289:E290" si="11">E290</f>
        <v>1999071</v>
      </c>
      <c r="F289" s="76">
        <v>0</v>
      </c>
      <c r="G289" s="76">
        <f>G290</f>
        <v>1999071</v>
      </c>
      <c r="H289" s="38"/>
      <c r="I289" s="67"/>
      <c r="J289" s="67"/>
      <c r="K289" s="67"/>
      <c r="L289" s="67"/>
      <c r="M289" s="67"/>
    </row>
    <row r="290" spans="1:14" ht="23.25" customHeight="1" x14ac:dyDescent="0.25">
      <c r="A290" s="286" t="s">
        <v>96</v>
      </c>
      <c r="B290" s="287"/>
      <c r="C290" s="288"/>
      <c r="D290" s="139" t="s">
        <v>83</v>
      </c>
      <c r="E290" s="76">
        <f t="shared" si="11"/>
        <v>1999071</v>
      </c>
      <c r="F290" s="76">
        <v>0</v>
      </c>
      <c r="G290" s="76">
        <f>G291</f>
        <v>1999071</v>
      </c>
    </row>
    <row r="291" spans="1:14" ht="33.75" customHeight="1" x14ac:dyDescent="0.25">
      <c r="A291" s="274" t="s">
        <v>97</v>
      </c>
      <c r="B291" s="275"/>
      <c r="C291" s="276"/>
      <c r="D291" s="27" t="s">
        <v>103</v>
      </c>
      <c r="E291" s="136">
        <f>E292</f>
        <v>1999071</v>
      </c>
      <c r="F291" s="136">
        <v>0</v>
      </c>
      <c r="G291" s="136">
        <f>G292</f>
        <v>1999071</v>
      </c>
      <c r="H291" s="151">
        <v>921</v>
      </c>
      <c r="I291" s="152" t="e">
        <f>#REF!</f>
        <v>#REF!</v>
      </c>
      <c r="J291" s="152" t="e">
        <f>#REF!</f>
        <v>#REF!</v>
      </c>
      <c r="K291" s="152">
        <f>E291</f>
        <v>1999071</v>
      </c>
      <c r="L291" s="152" t="e">
        <f>#REF!</f>
        <v>#REF!</v>
      </c>
      <c r="M291" s="152" t="e">
        <f>#REF!</f>
        <v>#REF!</v>
      </c>
      <c r="N291"/>
    </row>
    <row r="292" spans="1:14" s="22" customFormat="1" ht="26.25" customHeight="1" x14ac:dyDescent="0.25">
      <c r="A292" s="286">
        <v>3</v>
      </c>
      <c r="B292" s="287"/>
      <c r="C292" s="288"/>
      <c r="D292" s="139" t="s">
        <v>18</v>
      </c>
      <c r="E292" s="76">
        <f t="shared" ref="E292:M292" si="12">E293+E303+E317</f>
        <v>1999071</v>
      </c>
      <c r="F292" s="76">
        <v>0</v>
      </c>
      <c r="G292" s="76">
        <f>G293</f>
        <v>1999071</v>
      </c>
      <c r="H292" s="138">
        <f t="shared" si="12"/>
        <v>0</v>
      </c>
      <c r="I292" s="138">
        <f t="shared" si="12"/>
        <v>0</v>
      </c>
      <c r="J292" s="138">
        <f t="shared" si="12"/>
        <v>0</v>
      </c>
      <c r="K292" s="138">
        <f t="shared" si="12"/>
        <v>0</v>
      </c>
      <c r="L292" s="138">
        <f t="shared" si="12"/>
        <v>0</v>
      </c>
      <c r="M292" s="138">
        <f t="shared" si="12"/>
        <v>0</v>
      </c>
      <c r="N292" s="46"/>
    </row>
    <row r="293" spans="1:14" s="22" customFormat="1" ht="27" customHeight="1" x14ac:dyDescent="0.25">
      <c r="A293" s="280">
        <v>31</v>
      </c>
      <c r="B293" s="281"/>
      <c r="C293" s="282"/>
      <c r="D293" s="26" t="s">
        <v>19</v>
      </c>
      <c r="E293" s="58">
        <f>E294+E297+E299</f>
        <v>1999071</v>
      </c>
      <c r="F293" s="58">
        <v>0</v>
      </c>
      <c r="G293" s="58">
        <v>1999071</v>
      </c>
      <c r="I293" s="46"/>
      <c r="J293" s="46"/>
      <c r="K293" s="46"/>
      <c r="L293" s="46"/>
      <c r="M293" s="46"/>
      <c r="N293" s="46"/>
    </row>
    <row r="294" spans="1:14" s="22" customFormat="1" hidden="1" x14ac:dyDescent="0.25">
      <c r="A294" s="286">
        <v>311</v>
      </c>
      <c r="B294" s="287"/>
      <c r="C294" s="288"/>
      <c r="D294" s="16" t="s">
        <v>144</v>
      </c>
      <c r="E294" s="56">
        <v>1270000</v>
      </c>
      <c r="F294" s="56"/>
      <c r="G294" s="56"/>
      <c r="I294" s="46"/>
      <c r="J294" s="46"/>
      <c r="K294" s="46"/>
      <c r="L294" s="46"/>
      <c r="M294" s="46"/>
      <c r="N294" s="46"/>
    </row>
    <row r="295" spans="1:14" hidden="1" x14ac:dyDescent="0.25">
      <c r="A295" s="283">
        <v>3111</v>
      </c>
      <c r="B295" s="284"/>
      <c r="C295" s="285"/>
      <c r="D295" s="15" t="s">
        <v>79</v>
      </c>
      <c r="E295" s="56">
        <v>1270000</v>
      </c>
      <c r="F295" s="56"/>
      <c r="G295" s="56"/>
      <c r="H295" s="37"/>
      <c r="I295" s="41"/>
      <c r="J295" s="42"/>
      <c r="K295" s="42"/>
      <c r="L295" s="42"/>
      <c r="M295" s="42"/>
    </row>
    <row r="296" spans="1:14" hidden="1" x14ac:dyDescent="0.25">
      <c r="A296" s="283">
        <v>3113</v>
      </c>
      <c r="B296" s="284"/>
      <c r="C296" s="285"/>
      <c r="D296" s="15" t="s">
        <v>141</v>
      </c>
      <c r="E296" s="56">
        <v>0</v>
      </c>
      <c r="F296" s="56"/>
      <c r="G296" s="56"/>
    </row>
    <row r="297" spans="1:14" hidden="1" x14ac:dyDescent="0.25">
      <c r="A297" s="277">
        <v>312</v>
      </c>
      <c r="B297" s="278"/>
      <c r="C297" s="279"/>
      <c r="D297" s="15" t="s">
        <v>80</v>
      </c>
      <c r="E297" s="56">
        <v>80000</v>
      </c>
      <c r="F297" s="56"/>
      <c r="G297" s="56"/>
    </row>
    <row r="298" spans="1:14" hidden="1" x14ac:dyDescent="0.25">
      <c r="A298" s="283">
        <v>3121</v>
      </c>
      <c r="B298" s="284"/>
      <c r="C298" s="285"/>
      <c r="D298" s="15" t="s">
        <v>80</v>
      </c>
      <c r="E298" s="56">
        <v>80000</v>
      </c>
      <c r="F298" s="56"/>
      <c r="G298" s="56"/>
      <c r="H298" s="37"/>
      <c r="I298" s="41"/>
      <c r="J298" s="42"/>
      <c r="K298" s="42"/>
      <c r="L298" s="42"/>
      <c r="M298" s="42"/>
    </row>
    <row r="299" spans="1:14" hidden="1" x14ac:dyDescent="0.25">
      <c r="A299" s="277">
        <v>313</v>
      </c>
      <c r="B299" s="278"/>
      <c r="C299" s="279"/>
      <c r="D299" s="15" t="s">
        <v>145</v>
      </c>
      <c r="E299" s="56">
        <f>SUM(E300:E302)</f>
        <v>649071</v>
      </c>
      <c r="F299" s="56"/>
      <c r="G299" s="56"/>
    </row>
    <row r="300" spans="1:14" ht="34.5" hidden="1" customHeight="1" x14ac:dyDescent="0.25">
      <c r="A300" s="283">
        <v>3131</v>
      </c>
      <c r="B300" s="284"/>
      <c r="C300" s="285"/>
      <c r="D300" s="15" t="s">
        <v>104</v>
      </c>
      <c r="E300" s="56">
        <v>350000</v>
      </c>
      <c r="F300" s="56"/>
      <c r="G300" s="56"/>
    </row>
    <row r="301" spans="1:14" ht="25.5" hidden="1" x14ac:dyDescent="0.25">
      <c r="A301" s="283">
        <v>3132</v>
      </c>
      <c r="B301" s="284"/>
      <c r="C301" s="285"/>
      <c r="D301" s="15" t="s">
        <v>81</v>
      </c>
      <c r="E301" s="56">
        <v>299071</v>
      </c>
      <c r="F301" s="56"/>
      <c r="G301" s="56"/>
      <c r="H301" s="37"/>
      <c r="I301" s="41"/>
      <c r="J301" s="42"/>
      <c r="K301" s="42"/>
      <c r="L301" s="42"/>
      <c r="M301" s="42"/>
    </row>
    <row r="302" spans="1:14" ht="25.5" hidden="1" x14ac:dyDescent="0.25">
      <c r="A302" s="283">
        <v>3133</v>
      </c>
      <c r="B302" s="284"/>
      <c r="C302" s="285"/>
      <c r="D302" s="55" t="s">
        <v>189</v>
      </c>
      <c r="E302" s="56">
        <v>0</v>
      </c>
      <c r="F302" s="56"/>
      <c r="G302" s="56"/>
      <c r="H302" s="38"/>
      <c r="I302" s="67"/>
      <c r="J302" s="67"/>
      <c r="K302" s="67"/>
      <c r="L302" s="67"/>
      <c r="M302" s="67"/>
    </row>
    <row r="303" spans="1:14" ht="26.25" hidden="1" customHeight="1" x14ac:dyDescent="0.25">
      <c r="A303" s="280">
        <v>32</v>
      </c>
      <c r="B303" s="281"/>
      <c r="C303" s="282"/>
      <c r="D303" s="26" t="s">
        <v>28</v>
      </c>
      <c r="E303" s="58">
        <v>0</v>
      </c>
      <c r="F303" s="58"/>
      <c r="G303" s="58"/>
    </row>
    <row r="304" spans="1:14" hidden="1" x14ac:dyDescent="0.25">
      <c r="A304" s="277">
        <v>321</v>
      </c>
      <c r="B304" s="278"/>
      <c r="C304" s="279"/>
      <c r="D304" s="15" t="s">
        <v>143</v>
      </c>
      <c r="E304" s="56">
        <v>0</v>
      </c>
      <c r="F304" s="56"/>
      <c r="G304" s="56"/>
    </row>
    <row r="305" spans="1:13" hidden="1" x14ac:dyDescent="0.25">
      <c r="A305" s="283">
        <v>3211</v>
      </c>
      <c r="B305" s="284"/>
      <c r="C305" s="285"/>
      <c r="D305" s="55" t="s">
        <v>41</v>
      </c>
      <c r="E305" s="56">
        <v>0</v>
      </c>
      <c r="F305" s="56"/>
      <c r="G305" s="56"/>
    </row>
    <row r="306" spans="1:13" hidden="1" x14ac:dyDescent="0.25">
      <c r="A306" s="277">
        <v>322</v>
      </c>
      <c r="B306" s="278"/>
      <c r="C306" s="279"/>
      <c r="D306" s="55" t="s">
        <v>45</v>
      </c>
      <c r="E306" s="56">
        <v>0</v>
      </c>
      <c r="F306" s="56"/>
      <c r="G306" s="56"/>
    </row>
    <row r="307" spans="1:13" ht="25.5" hidden="1" x14ac:dyDescent="0.25">
      <c r="A307" s="283">
        <v>3221</v>
      </c>
      <c r="B307" s="284"/>
      <c r="C307" s="285"/>
      <c r="D307" s="55" t="s">
        <v>46</v>
      </c>
      <c r="E307" s="56">
        <v>0</v>
      </c>
      <c r="F307" s="56"/>
      <c r="G307" s="56"/>
    </row>
    <row r="308" spans="1:13" ht="25.5" hidden="1" x14ac:dyDescent="0.25">
      <c r="A308" s="283">
        <v>3224</v>
      </c>
      <c r="B308" s="284"/>
      <c r="C308" s="285"/>
      <c r="D308" s="55" t="s">
        <v>69</v>
      </c>
      <c r="E308" s="56">
        <v>0</v>
      </c>
      <c r="F308" s="56"/>
      <c r="G308" s="56"/>
    </row>
    <row r="309" spans="1:13" hidden="1" x14ac:dyDescent="0.25">
      <c r="A309" s="283">
        <v>3225</v>
      </c>
      <c r="B309" s="284"/>
      <c r="C309" s="285"/>
      <c r="D309" s="55" t="s">
        <v>48</v>
      </c>
      <c r="E309" s="56">
        <v>0</v>
      </c>
      <c r="F309" s="56"/>
      <c r="G309" s="56"/>
    </row>
    <row r="310" spans="1:13" hidden="1" x14ac:dyDescent="0.25">
      <c r="A310" s="277">
        <v>323</v>
      </c>
      <c r="B310" s="278"/>
      <c r="C310" s="279"/>
      <c r="D310" s="140" t="s">
        <v>50</v>
      </c>
      <c r="E310" s="56">
        <v>0</v>
      </c>
      <c r="F310" s="56"/>
      <c r="G310" s="56"/>
    </row>
    <row r="311" spans="1:13" hidden="1" x14ac:dyDescent="0.25">
      <c r="A311" s="283">
        <v>3231</v>
      </c>
      <c r="B311" s="284"/>
      <c r="C311" s="285"/>
      <c r="D311" s="55" t="s">
        <v>51</v>
      </c>
      <c r="E311" s="56">
        <v>0</v>
      </c>
      <c r="F311" s="56"/>
      <c r="G311" s="56"/>
    </row>
    <row r="312" spans="1:13" ht="25.5" hidden="1" x14ac:dyDescent="0.25">
      <c r="A312" s="277">
        <v>324</v>
      </c>
      <c r="B312" s="278"/>
      <c r="C312" s="279"/>
      <c r="D312" s="66" t="s">
        <v>90</v>
      </c>
      <c r="E312" s="56">
        <v>0</v>
      </c>
      <c r="F312" s="56"/>
      <c r="G312" s="56"/>
    </row>
    <row r="313" spans="1:13" ht="25.5" hidden="1" x14ac:dyDescent="0.25">
      <c r="A313" s="283">
        <v>3241</v>
      </c>
      <c r="B313" s="284"/>
      <c r="C313" s="285"/>
      <c r="D313" s="15" t="s">
        <v>90</v>
      </c>
      <c r="E313" s="56">
        <v>0</v>
      </c>
      <c r="F313" s="56"/>
      <c r="G313" s="56"/>
      <c r="H313" s="37"/>
      <c r="I313" s="41"/>
      <c r="J313" s="42"/>
      <c r="K313" s="42"/>
      <c r="L313" s="42"/>
      <c r="M313" s="42"/>
    </row>
    <row r="314" spans="1:13" ht="25.5" hidden="1" x14ac:dyDescent="0.25">
      <c r="A314" s="277">
        <v>329</v>
      </c>
      <c r="B314" s="278"/>
      <c r="C314" s="279"/>
      <c r="D314" s="15" t="s">
        <v>59</v>
      </c>
      <c r="E314" s="56">
        <v>0</v>
      </c>
      <c r="F314" s="56"/>
      <c r="G314" s="56"/>
    </row>
    <row r="315" spans="1:13" hidden="1" x14ac:dyDescent="0.25">
      <c r="A315" s="283">
        <v>3295</v>
      </c>
      <c r="B315" s="284"/>
      <c r="C315" s="285"/>
      <c r="D315" s="15" t="s">
        <v>63</v>
      </c>
      <c r="E315" s="56">
        <v>0</v>
      </c>
      <c r="F315" s="56"/>
      <c r="G315" s="56"/>
    </row>
    <row r="316" spans="1:13" hidden="1" x14ac:dyDescent="0.25">
      <c r="A316" s="283">
        <v>3296</v>
      </c>
      <c r="B316" s="284"/>
      <c r="C316" s="285"/>
      <c r="D316" s="55" t="s">
        <v>190</v>
      </c>
      <c r="E316" s="56">
        <v>0</v>
      </c>
      <c r="F316" s="56"/>
      <c r="G316" s="56"/>
    </row>
    <row r="317" spans="1:13" ht="29.25" hidden="1" customHeight="1" x14ac:dyDescent="0.25">
      <c r="A317" s="280">
        <v>34</v>
      </c>
      <c r="B317" s="281"/>
      <c r="C317" s="282"/>
      <c r="D317" s="26" t="s">
        <v>64</v>
      </c>
      <c r="E317" s="58">
        <v>0</v>
      </c>
      <c r="F317" s="58"/>
      <c r="G317" s="58"/>
    </row>
    <row r="318" spans="1:13" hidden="1" x14ac:dyDescent="0.25">
      <c r="A318" s="277">
        <v>343</v>
      </c>
      <c r="B318" s="278"/>
      <c r="C318" s="279"/>
      <c r="D318" s="55" t="s">
        <v>65</v>
      </c>
      <c r="E318" s="56">
        <v>0</v>
      </c>
      <c r="F318" s="56"/>
      <c r="G318" s="56"/>
    </row>
    <row r="319" spans="1:13" hidden="1" x14ac:dyDescent="0.25">
      <c r="A319" s="283">
        <v>3433</v>
      </c>
      <c r="B319" s="284"/>
      <c r="C319" s="285"/>
      <c r="D319" s="55" t="s">
        <v>91</v>
      </c>
      <c r="E319" s="56">
        <v>0</v>
      </c>
      <c r="F319" s="56"/>
      <c r="G319" s="56"/>
    </row>
    <row r="320" spans="1:13" ht="25.5" hidden="1" x14ac:dyDescent="0.25">
      <c r="A320" s="277">
        <v>4</v>
      </c>
      <c r="B320" s="278"/>
      <c r="C320" s="279"/>
      <c r="D320" s="130" t="s">
        <v>20</v>
      </c>
      <c r="E320" s="56">
        <v>929</v>
      </c>
      <c r="F320" s="56"/>
      <c r="G320" s="56"/>
    </row>
    <row r="321" spans="1:14" ht="45.75" hidden="1" customHeight="1" x14ac:dyDescent="0.25">
      <c r="A321" s="280">
        <v>42</v>
      </c>
      <c r="B321" s="281"/>
      <c r="C321" s="282"/>
      <c r="D321" s="26" t="s">
        <v>146</v>
      </c>
      <c r="E321" s="58">
        <v>929</v>
      </c>
      <c r="F321" s="58"/>
      <c r="G321" s="58"/>
      <c r="H321" s="37"/>
      <c r="I321" s="46"/>
      <c r="J321" s="46"/>
      <c r="K321" s="46"/>
      <c r="L321" s="46"/>
      <c r="M321" s="46"/>
    </row>
    <row r="322" spans="1:14" ht="25.5" hidden="1" x14ac:dyDescent="0.25">
      <c r="A322" s="277">
        <v>424</v>
      </c>
      <c r="B322" s="278"/>
      <c r="C322" s="279"/>
      <c r="D322" s="130" t="s">
        <v>147</v>
      </c>
      <c r="E322" s="56">
        <v>929</v>
      </c>
      <c r="F322" s="56"/>
      <c r="G322" s="56"/>
    </row>
    <row r="323" spans="1:14" s="24" customFormat="1" hidden="1" x14ac:dyDescent="0.25">
      <c r="A323" s="301">
        <v>4241</v>
      </c>
      <c r="B323" s="302"/>
      <c r="C323" s="303"/>
      <c r="D323" s="23" t="s">
        <v>109</v>
      </c>
      <c r="E323" s="56">
        <v>929</v>
      </c>
      <c r="F323" s="56"/>
      <c r="G323" s="56"/>
      <c r="I323" s="47"/>
      <c r="J323" s="47"/>
      <c r="K323" s="47"/>
      <c r="L323" s="47"/>
      <c r="M323" s="47"/>
      <c r="N323" s="47"/>
    </row>
    <row r="324" spans="1:14" ht="33" customHeight="1" x14ac:dyDescent="0.25">
      <c r="A324" s="286" t="s">
        <v>105</v>
      </c>
      <c r="B324" s="287"/>
      <c r="C324" s="288"/>
      <c r="D324" s="16" t="s">
        <v>106</v>
      </c>
      <c r="E324" s="76">
        <f>E328+E341+E326</f>
        <v>170929</v>
      </c>
      <c r="F324" s="76">
        <v>0</v>
      </c>
      <c r="G324" s="76">
        <f>G325+G328+G341</f>
        <v>170929</v>
      </c>
      <c r="H324" s="76">
        <f t="shared" ref="H324:M324" si="13">H328+H341</f>
        <v>1920</v>
      </c>
      <c r="I324" s="76" t="e">
        <f t="shared" si="13"/>
        <v>#REF!</v>
      </c>
      <c r="J324" s="76" t="e">
        <f t="shared" si="13"/>
        <v>#REF!</v>
      </c>
      <c r="K324" s="76">
        <f t="shared" si="13"/>
        <v>170000</v>
      </c>
      <c r="L324" s="76" t="e">
        <f t="shared" si="13"/>
        <v>#REF!</v>
      </c>
      <c r="M324" s="76" t="e">
        <f t="shared" si="13"/>
        <v>#REF!</v>
      </c>
    </row>
    <row r="325" spans="1:14" ht="26.25" customHeight="1" x14ac:dyDescent="0.25">
      <c r="A325" s="274" t="s">
        <v>97</v>
      </c>
      <c r="B325" s="275"/>
      <c r="C325" s="276"/>
      <c r="D325" s="27" t="s">
        <v>103</v>
      </c>
      <c r="E325" s="240">
        <f>E326</f>
        <v>929</v>
      </c>
      <c r="F325" s="240">
        <v>0</v>
      </c>
      <c r="G325" s="240">
        <f>E325</f>
        <v>929</v>
      </c>
      <c r="H325" s="242"/>
      <c r="I325" s="242"/>
      <c r="J325" s="242"/>
      <c r="K325" s="242"/>
      <c r="L325" s="242"/>
      <c r="M325" s="242"/>
    </row>
    <row r="326" spans="1:14" ht="25.5" customHeight="1" x14ac:dyDescent="0.25">
      <c r="A326" s="277">
        <v>4</v>
      </c>
      <c r="B326" s="278"/>
      <c r="C326" s="279"/>
      <c r="D326" s="140" t="s">
        <v>20</v>
      </c>
      <c r="E326" s="76">
        <f>E327</f>
        <v>929</v>
      </c>
      <c r="F326" s="76">
        <v>0</v>
      </c>
      <c r="G326" s="76">
        <f>E326</f>
        <v>929</v>
      </c>
      <c r="H326" s="242"/>
      <c r="I326" s="242"/>
      <c r="J326" s="242"/>
      <c r="K326" s="242"/>
      <c r="L326" s="242"/>
      <c r="M326" s="242"/>
    </row>
    <row r="327" spans="1:14" ht="41.25" customHeight="1" x14ac:dyDescent="0.25">
      <c r="A327" s="280">
        <v>42</v>
      </c>
      <c r="B327" s="281"/>
      <c r="C327" s="282"/>
      <c r="D327" s="26" t="s">
        <v>146</v>
      </c>
      <c r="E327" s="239">
        <v>929</v>
      </c>
      <c r="F327" s="239">
        <v>0</v>
      </c>
      <c r="G327" s="239">
        <f>E327</f>
        <v>929</v>
      </c>
      <c r="H327" s="242"/>
      <c r="I327" s="242"/>
      <c r="J327" s="242"/>
      <c r="K327" s="242"/>
      <c r="L327" s="242"/>
      <c r="M327" s="242"/>
    </row>
    <row r="328" spans="1:14" ht="28.5" customHeight="1" x14ac:dyDescent="0.25">
      <c r="A328" s="274" t="s">
        <v>113</v>
      </c>
      <c r="B328" s="275"/>
      <c r="C328" s="276"/>
      <c r="D328" s="27" t="s">
        <v>87</v>
      </c>
      <c r="E328" s="57">
        <v>70000</v>
      </c>
      <c r="F328" s="57">
        <v>0</v>
      </c>
      <c r="G328" s="57">
        <f>E328</f>
        <v>70000</v>
      </c>
      <c r="H328" s="162">
        <v>960</v>
      </c>
      <c r="I328" s="163" t="e">
        <f>#REF!</f>
        <v>#REF!</v>
      </c>
      <c r="J328" s="163" t="e">
        <f>#REF!</f>
        <v>#REF!</v>
      </c>
      <c r="K328" s="163">
        <f>E328</f>
        <v>70000</v>
      </c>
      <c r="L328" s="163" t="e">
        <f>#REF!</f>
        <v>#REF!</v>
      </c>
      <c r="M328" s="163" t="e">
        <f>#REF!</f>
        <v>#REF!</v>
      </c>
    </row>
    <row r="329" spans="1:14" s="22" customFormat="1" ht="25.5" x14ac:dyDescent="0.25">
      <c r="A329" s="286">
        <v>4</v>
      </c>
      <c r="B329" s="287"/>
      <c r="C329" s="288"/>
      <c r="D329" s="16" t="s">
        <v>20</v>
      </c>
      <c r="E329" s="56">
        <v>70000</v>
      </c>
      <c r="F329" s="56">
        <v>0</v>
      </c>
      <c r="G329" s="56">
        <f>E329</f>
        <v>70000</v>
      </c>
      <c r="I329" s="46"/>
      <c r="J329" s="46"/>
      <c r="K329" s="46"/>
      <c r="L329" s="46"/>
      <c r="M329" s="46"/>
      <c r="N329" s="46"/>
    </row>
    <row r="330" spans="1:14" s="22" customFormat="1" ht="49.5" customHeight="1" x14ac:dyDescent="0.25">
      <c r="A330" s="280">
        <v>42</v>
      </c>
      <c r="B330" s="281"/>
      <c r="C330" s="282"/>
      <c r="D330" s="26" t="s">
        <v>146</v>
      </c>
      <c r="E330" s="58">
        <v>35000</v>
      </c>
      <c r="F330" s="58">
        <v>0</v>
      </c>
      <c r="G330" s="58">
        <v>35000</v>
      </c>
      <c r="I330" s="46"/>
      <c r="J330" s="46"/>
      <c r="K330" s="46"/>
      <c r="L330" s="46"/>
      <c r="M330" s="46"/>
      <c r="N330" s="46"/>
    </row>
    <row r="331" spans="1:14" s="22" customFormat="1" hidden="1" x14ac:dyDescent="0.25">
      <c r="A331" s="298">
        <v>422</v>
      </c>
      <c r="B331" s="299"/>
      <c r="C331" s="300"/>
      <c r="D331" s="71" t="s">
        <v>149</v>
      </c>
      <c r="E331" s="56">
        <v>34000</v>
      </c>
      <c r="F331" s="56"/>
      <c r="G331" s="56"/>
      <c r="I331" s="46"/>
      <c r="J331" s="46"/>
      <c r="K331" s="46"/>
      <c r="L331" s="46"/>
      <c r="M331" s="46"/>
      <c r="N331" s="46"/>
    </row>
    <row r="332" spans="1:14" hidden="1" x14ac:dyDescent="0.25">
      <c r="A332" s="283">
        <v>4221</v>
      </c>
      <c r="B332" s="284"/>
      <c r="C332" s="285"/>
      <c r="D332" s="15" t="s">
        <v>107</v>
      </c>
      <c r="E332" s="56">
        <v>3000</v>
      </c>
      <c r="F332" s="56"/>
      <c r="G332" s="56"/>
      <c r="H332" s="37"/>
      <c r="I332" s="48"/>
      <c r="J332" s="49"/>
      <c r="K332" s="49"/>
      <c r="L332" s="49"/>
      <c r="M332" s="49"/>
    </row>
    <row r="333" spans="1:14" hidden="1" x14ac:dyDescent="0.25">
      <c r="A333" s="283">
        <v>4222</v>
      </c>
      <c r="B333" s="284"/>
      <c r="C333" s="285"/>
      <c r="D333" s="127" t="s">
        <v>139</v>
      </c>
      <c r="E333" s="56">
        <v>1000</v>
      </c>
      <c r="F333" s="56"/>
      <c r="G333" s="56"/>
      <c r="H333" s="38"/>
      <c r="I333" s="65"/>
      <c r="J333" s="65"/>
      <c r="K333" s="65"/>
      <c r="L333" s="65"/>
      <c r="M333" s="65"/>
    </row>
    <row r="334" spans="1:14" hidden="1" x14ac:dyDescent="0.25">
      <c r="A334" s="283">
        <v>4223</v>
      </c>
      <c r="B334" s="284"/>
      <c r="C334" s="285"/>
      <c r="D334" s="15" t="s">
        <v>108</v>
      </c>
      <c r="E334" s="56">
        <v>5000</v>
      </c>
      <c r="F334" s="56"/>
      <c r="G334" s="56"/>
      <c r="I334" s="50"/>
      <c r="J334" s="50"/>
      <c r="K334" s="50"/>
      <c r="L334" s="50"/>
      <c r="M334" s="50"/>
    </row>
    <row r="335" spans="1:14" ht="25.5" hidden="1" x14ac:dyDescent="0.25">
      <c r="A335" s="283">
        <v>4227</v>
      </c>
      <c r="B335" s="284"/>
      <c r="C335" s="285"/>
      <c r="D335" s="140" t="s">
        <v>223</v>
      </c>
      <c r="E335" s="56">
        <v>25000</v>
      </c>
      <c r="F335" s="56"/>
      <c r="G335" s="56"/>
      <c r="H335" s="37"/>
      <c r="I335" s="48"/>
      <c r="J335" s="49"/>
      <c r="K335" s="49"/>
      <c r="L335" s="49"/>
      <c r="M335" s="49"/>
    </row>
    <row r="336" spans="1:14" ht="25.5" hidden="1" x14ac:dyDescent="0.25">
      <c r="A336" s="277">
        <v>424</v>
      </c>
      <c r="B336" s="278"/>
      <c r="C336" s="279"/>
      <c r="D336" s="15" t="s">
        <v>147</v>
      </c>
      <c r="E336" s="56">
        <v>1000</v>
      </c>
      <c r="F336" s="56"/>
      <c r="G336" s="56"/>
      <c r="I336" s="50"/>
      <c r="J336" s="50"/>
      <c r="K336" s="50"/>
      <c r="L336" s="50"/>
      <c r="M336" s="50"/>
    </row>
    <row r="337" spans="1:14" hidden="1" x14ac:dyDescent="0.25">
      <c r="A337" s="283">
        <v>4241</v>
      </c>
      <c r="B337" s="284"/>
      <c r="C337" s="285"/>
      <c r="D337" s="15" t="s">
        <v>109</v>
      </c>
      <c r="E337" s="56">
        <v>1000</v>
      </c>
      <c r="F337" s="56"/>
      <c r="G337" s="56"/>
      <c r="H337" s="37"/>
      <c r="I337" s="48"/>
      <c r="J337" s="49"/>
      <c r="K337" s="49"/>
      <c r="L337" s="49"/>
      <c r="M337" s="49"/>
    </row>
    <row r="338" spans="1:14" ht="37.5" customHeight="1" x14ac:dyDescent="0.25">
      <c r="A338" s="280">
        <v>45</v>
      </c>
      <c r="B338" s="281"/>
      <c r="C338" s="282"/>
      <c r="D338" s="26" t="s">
        <v>150</v>
      </c>
      <c r="E338" s="58">
        <v>35000</v>
      </c>
      <c r="F338" s="58">
        <v>0</v>
      </c>
      <c r="G338" s="58">
        <v>35000</v>
      </c>
      <c r="I338" s="50"/>
      <c r="M338" s="50"/>
    </row>
    <row r="339" spans="1:14" ht="25.5" hidden="1" x14ac:dyDescent="0.25">
      <c r="A339" s="277">
        <v>451</v>
      </c>
      <c r="B339" s="278"/>
      <c r="C339" s="279"/>
      <c r="D339" s="15" t="s">
        <v>142</v>
      </c>
      <c r="E339" s="56">
        <v>35000</v>
      </c>
      <c r="F339" s="56"/>
      <c r="G339" s="56"/>
      <c r="I339" s="50"/>
      <c r="M339" s="50"/>
    </row>
    <row r="340" spans="1:14" ht="25.5" hidden="1" x14ac:dyDescent="0.25">
      <c r="A340" s="283">
        <v>4511</v>
      </c>
      <c r="B340" s="284"/>
      <c r="C340" s="285"/>
      <c r="D340" s="15" t="s">
        <v>142</v>
      </c>
      <c r="E340" s="56">
        <v>35000</v>
      </c>
      <c r="F340" s="56"/>
      <c r="G340" s="56"/>
      <c r="I340" s="50"/>
      <c r="M340" s="50"/>
    </row>
    <row r="341" spans="1:14" ht="25.5" x14ac:dyDescent="0.25">
      <c r="A341" s="274" t="s">
        <v>118</v>
      </c>
      <c r="B341" s="275"/>
      <c r="C341" s="276"/>
      <c r="D341" s="27" t="s">
        <v>119</v>
      </c>
      <c r="E341" s="57">
        <v>100000</v>
      </c>
      <c r="F341" s="57">
        <v>0</v>
      </c>
      <c r="G341" s="57">
        <f>G342</f>
        <v>100000</v>
      </c>
      <c r="H341" s="164">
        <v>960</v>
      </c>
      <c r="I341" s="163" t="e">
        <f>#REF!</f>
        <v>#REF!</v>
      </c>
      <c r="J341" s="163" t="e">
        <f>#REF!</f>
        <v>#REF!</v>
      </c>
      <c r="K341" s="163">
        <f>E341</f>
        <v>100000</v>
      </c>
      <c r="L341" s="163" t="e">
        <f>#REF!</f>
        <v>#REF!</v>
      </c>
      <c r="M341" s="163" t="e">
        <f>#REF!</f>
        <v>#REF!</v>
      </c>
    </row>
    <row r="342" spans="1:14" s="22" customFormat="1" ht="25.5" x14ac:dyDescent="0.25">
      <c r="A342" s="286">
        <v>4</v>
      </c>
      <c r="B342" s="287"/>
      <c r="C342" s="288"/>
      <c r="D342" s="16" t="s">
        <v>20</v>
      </c>
      <c r="E342" s="56">
        <v>100000</v>
      </c>
      <c r="F342" s="56">
        <v>0</v>
      </c>
      <c r="G342" s="56">
        <f>G343</f>
        <v>100000</v>
      </c>
      <c r="I342" s="51"/>
      <c r="J342" s="46"/>
      <c r="K342" s="46"/>
      <c r="L342" s="46"/>
      <c r="M342" s="51"/>
      <c r="N342" s="46"/>
    </row>
    <row r="343" spans="1:14" s="22" customFormat="1" ht="48" customHeight="1" x14ac:dyDescent="0.25">
      <c r="A343" s="280">
        <v>42</v>
      </c>
      <c r="B343" s="281"/>
      <c r="C343" s="282"/>
      <c r="D343" s="26" t="s">
        <v>146</v>
      </c>
      <c r="E343" s="58">
        <v>100000</v>
      </c>
      <c r="F343" s="58">
        <v>0</v>
      </c>
      <c r="G343" s="58">
        <v>100000</v>
      </c>
      <c r="I343" s="51"/>
      <c r="J343" s="46"/>
      <c r="K343" s="46"/>
      <c r="L343" s="46"/>
      <c r="M343" s="51"/>
      <c r="N343" s="46"/>
    </row>
    <row r="344" spans="1:14" s="22" customFormat="1" hidden="1" x14ac:dyDescent="0.25">
      <c r="A344" s="286">
        <v>422</v>
      </c>
      <c r="B344" s="287"/>
      <c r="C344" s="288"/>
      <c r="D344" s="16" t="s">
        <v>149</v>
      </c>
      <c r="E344" s="56">
        <v>95000</v>
      </c>
      <c r="F344" s="56"/>
      <c r="G344" s="56"/>
      <c r="I344" s="51"/>
      <c r="J344" s="46"/>
      <c r="K344" s="46"/>
      <c r="L344" s="46"/>
      <c r="M344" s="51"/>
      <c r="N344" s="46"/>
    </row>
    <row r="345" spans="1:14" hidden="1" x14ac:dyDescent="0.25">
      <c r="A345" s="283">
        <v>4221</v>
      </c>
      <c r="B345" s="284"/>
      <c r="C345" s="285"/>
      <c r="D345" s="15" t="s">
        <v>107</v>
      </c>
      <c r="E345" s="56">
        <v>80000</v>
      </c>
      <c r="F345" s="56"/>
      <c r="G345" s="56"/>
      <c r="H345" s="37"/>
      <c r="I345" s="48"/>
      <c r="J345" s="49"/>
      <c r="K345" s="49"/>
      <c r="L345" s="49"/>
      <c r="M345" s="49"/>
    </row>
    <row r="346" spans="1:14" hidden="1" x14ac:dyDescent="0.25">
      <c r="A346" s="283">
        <v>4222</v>
      </c>
      <c r="B346" s="284"/>
      <c r="C346" s="285"/>
      <c r="D346" s="53" t="s">
        <v>139</v>
      </c>
      <c r="E346" s="56">
        <v>5000</v>
      </c>
      <c r="F346" s="56"/>
      <c r="G346" s="56"/>
      <c r="H346" s="37"/>
      <c r="I346" s="48"/>
      <c r="J346" s="49"/>
      <c r="K346" s="49"/>
      <c r="L346" s="49"/>
      <c r="M346" s="49"/>
    </row>
    <row r="347" spans="1:14" ht="25.5" hidden="1" x14ac:dyDescent="0.25">
      <c r="A347" s="283">
        <v>4227</v>
      </c>
      <c r="B347" s="284"/>
      <c r="C347" s="285"/>
      <c r="D347" s="140" t="s">
        <v>223</v>
      </c>
      <c r="E347" s="56">
        <v>10000</v>
      </c>
      <c r="F347" s="56"/>
      <c r="G347" s="56"/>
      <c r="H347" s="37"/>
      <c r="I347" s="48"/>
      <c r="J347" s="49"/>
      <c r="K347" s="49"/>
      <c r="L347" s="49"/>
      <c r="M347" s="49"/>
    </row>
    <row r="348" spans="1:14" ht="25.5" hidden="1" x14ac:dyDescent="0.25">
      <c r="A348" s="286">
        <v>424</v>
      </c>
      <c r="B348" s="287"/>
      <c r="C348" s="288"/>
      <c r="D348" s="52" t="s">
        <v>147</v>
      </c>
      <c r="E348" s="62">
        <v>5000</v>
      </c>
      <c r="F348" s="62"/>
      <c r="G348" s="62"/>
      <c r="I348" s="50"/>
      <c r="J348" s="50"/>
      <c r="K348" s="50"/>
      <c r="L348" s="50"/>
      <c r="M348" s="50"/>
    </row>
    <row r="349" spans="1:14" hidden="1" x14ac:dyDescent="0.25">
      <c r="A349" s="283">
        <v>4241</v>
      </c>
      <c r="B349" s="284"/>
      <c r="C349" s="285"/>
      <c r="D349" s="15" t="s">
        <v>120</v>
      </c>
      <c r="E349" s="56">
        <v>5000</v>
      </c>
      <c r="F349" s="56"/>
      <c r="G349" s="56"/>
      <c r="H349" s="37"/>
      <c r="I349" s="48"/>
      <c r="J349" s="49"/>
      <c r="K349" s="49"/>
      <c r="L349" s="49"/>
      <c r="M349" s="49"/>
    </row>
    <row r="350" spans="1:14" ht="48.75" customHeight="1" x14ac:dyDescent="0.25">
      <c r="A350" s="286" t="s">
        <v>110</v>
      </c>
      <c r="B350" s="287"/>
      <c r="C350" s="288"/>
      <c r="D350" s="16" t="s">
        <v>111</v>
      </c>
      <c r="E350" s="56">
        <v>100000</v>
      </c>
      <c r="F350" s="56">
        <v>0</v>
      </c>
      <c r="G350" s="56">
        <f>E350</f>
        <v>100000</v>
      </c>
      <c r="H350" s="37"/>
      <c r="I350" s="50"/>
      <c r="J350" s="50"/>
      <c r="K350" s="50"/>
      <c r="L350" s="50"/>
      <c r="M350" s="50"/>
    </row>
    <row r="351" spans="1:14" ht="28.5" customHeight="1" x14ac:dyDescent="0.25">
      <c r="A351" s="274" t="s">
        <v>97</v>
      </c>
      <c r="B351" s="275"/>
      <c r="C351" s="276"/>
      <c r="D351" s="27" t="s">
        <v>112</v>
      </c>
      <c r="E351" s="57">
        <f>E352+E374</f>
        <v>100000</v>
      </c>
      <c r="F351" s="57">
        <v>0</v>
      </c>
      <c r="G351" s="57">
        <f>E351</f>
        <v>100000</v>
      </c>
      <c r="H351" s="164">
        <v>960</v>
      </c>
      <c r="I351" s="163" t="e">
        <f>#REF!</f>
        <v>#REF!</v>
      </c>
      <c r="J351" s="163" t="e">
        <f>#REF!</f>
        <v>#REF!</v>
      </c>
      <c r="K351" s="163">
        <f>E351</f>
        <v>100000</v>
      </c>
      <c r="L351" s="163" t="e">
        <f>#REF!</f>
        <v>#REF!</v>
      </c>
      <c r="M351" s="163" t="e">
        <f>#REF!</f>
        <v>#REF!</v>
      </c>
    </row>
    <row r="352" spans="1:14" s="22" customFormat="1" ht="24.75" customHeight="1" x14ac:dyDescent="0.25">
      <c r="A352" s="286">
        <v>3</v>
      </c>
      <c r="B352" s="287"/>
      <c r="C352" s="288"/>
      <c r="D352" s="16" t="s">
        <v>18</v>
      </c>
      <c r="E352" s="56">
        <f>E353+E371</f>
        <v>90000</v>
      </c>
      <c r="F352" s="56">
        <v>0</v>
      </c>
      <c r="G352" s="56">
        <f>E352</f>
        <v>90000</v>
      </c>
      <c r="I352" s="51"/>
      <c r="J352" s="51"/>
      <c r="K352" s="51"/>
      <c r="L352" s="51"/>
      <c r="M352" s="51"/>
      <c r="N352" s="46"/>
    </row>
    <row r="353" spans="1:14" s="22" customFormat="1" ht="24.75" customHeight="1" x14ac:dyDescent="0.25">
      <c r="A353" s="280">
        <v>32</v>
      </c>
      <c r="B353" s="281"/>
      <c r="C353" s="282"/>
      <c r="D353" s="26" t="s">
        <v>28</v>
      </c>
      <c r="E353" s="58">
        <f>E354+E357+E360+E365+E367</f>
        <v>89990</v>
      </c>
      <c r="F353" s="58">
        <v>0</v>
      </c>
      <c r="G353" s="58">
        <f>E353</f>
        <v>89990</v>
      </c>
      <c r="I353" s="51"/>
      <c r="J353" s="51"/>
      <c r="K353" s="51"/>
      <c r="L353" s="51"/>
      <c r="M353" s="51"/>
      <c r="N353" s="46"/>
    </row>
    <row r="354" spans="1:14" s="22" customFormat="1" ht="18.75" hidden="1" customHeight="1" x14ac:dyDescent="0.25">
      <c r="A354" s="277">
        <v>321</v>
      </c>
      <c r="B354" s="278"/>
      <c r="C354" s="279"/>
      <c r="D354" s="66" t="s">
        <v>40</v>
      </c>
      <c r="E354" s="56">
        <v>79990</v>
      </c>
      <c r="F354" s="56"/>
      <c r="G354" s="56"/>
      <c r="I354" s="51"/>
      <c r="J354" s="51"/>
      <c r="K354" s="51"/>
      <c r="L354" s="51"/>
      <c r="M354" s="51"/>
      <c r="N354" s="46"/>
    </row>
    <row r="355" spans="1:14" hidden="1" x14ac:dyDescent="0.25">
      <c r="A355" s="283">
        <v>3211</v>
      </c>
      <c r="B355" s="284"/>
      <c r="C355" s="285"/>
      <c r="D355" s="15" t="s">
        <v>41</v>
      </c>
      <c r="E355" s="56">
        <v>78990</v>
      </c>
      <c r="F355" s="56"/>
      <c r="G355" s="56"/>
      <c r="H355" s="37"/>
      <c r="I355" s="48"/>
      <c r="J355" s="49"/>
      <c r="K355" s="49"/>
      <c r="L355" s="49"/>
      <c r="M355" s="49"/>
    </row>
    <row r="356" spans="1:14" ht="29.25" hidden="1" customHeight="1" x14ac:dyDescent="0.25">
      <c r="A356" s="283">
        <v>3213</v>
      </c>
      <c r="B356" s="284"/>
      <c r="C356" s="285"/>
      <c r="D356" s="130" t="s">
        <v>43</v>
      </c>
      <c r="E356" s="56">
        <v>1000</v>
      </c>
      <c r="F356" s="56"/>
      <c r="G356" s="56"/>
      <c r="H356" s="37"/>
      <c r="I356" s="48"/>
      <c r="J356" s="49"/>
      <c r="K356" s="49"/>
      <c r="L356" s="49"/>
      <c r="M356" s="49"/>
    </row>
    <row r="357" spans="1:14" hidden="1" x14ac:dyDescent="0.25">
      <c r="A357" s="277">
        <v>322</v>
      </c>
      <c r="B357" s="278"/>
      <c r="C357" s="279"/>
      <c r="D357" s="15" t="s">
        <v>45</v>
      </c>
      <c r="E357" s="56">
        <v>3000</v>
      </c>
      <c r="F357" s="56"/>
      <c r="G357" s="56"/>
      <c r="H357" s="37"/>
      <c r="I357" s="48"/>
      <c r="J357" s="49"/>
      <c r="K357" s="49"/>
      <c r="L357" s="49"/>
      <c r="M357" s="49"/>
    </row>
    <row r="358" spans="1:14" ht="25.5" hidden="1" x14ac:dyDescent="0.25">
      <c r="A358" s="283">
        <v>3221</v>
      </c>
      <c r="B358" s="284"/>
      <c r="C358" s="285"/>
      <c r="D358" s="15" t="s">
        <v>46</v>
      </c>
      <c r="E358" s="56">
        <v>2000</v>
      </c>
      <c r="F358" s="56"/>
      <c r="G358" s="56"/>
      <c r="I358" s="50"/>
      <c r="J358" s="50"/>
      <c r="K358" s="50"/>
      <c r="L358" s="50"/>
      <c r="M358" s="50"/>
    </row>
    <row r="359" spans="1:14" ht="25.5" hidden="1" x14ac:dyDescent="0.25">
      <c r="A359" s="283">
        <v>3224</v>
      </c>
      <c r="B359" s="284"/>
      <c r="C359" s="285"/>
      <c r="D359" s="55" t="s">
        <v>69</v>
      </c>
      <c r="E359" s="56">
        <v>1000</v>
      </c>
      <c r="F359" s="56"/>
      <c r="G359" s="56"/>
      <c r="I359" s="50"/>
      <c r="J359" s="50"/>
      <c r="K359" s="50"/>
      <c r="L359" s="50"/>
      <c r="M359" s="50"/>
    </row>
    <row r="360" spans="1:14" hidden="1" x14ac:dyDescent="0.25">
      <c r="A360" s="277">
        <v>323</v>
      </c>
      <c r="B360" s="278"/>
      <c r="C360" s="279"/>
      <c r="D360" s="15" t="s">
        <v>50</v>
      </c>
      <c r="E360" s="56">
        <f>SUM(E361:E364)</f>
        <v>4000</v>
      </c>
      <c r="F360" s="56"/>
      <c r="G360" s="56"/>
      <c r="I360" s="50"/>
      <c r="J360" s="50"/>
      <c r="K360" s="50"/>
      <c r="L360" s="50"/>
      <c r="M360" s="50"/>
    </row>
    <row r="361" spans="1:14" hidden="1" x14ac:dyDescent="0.25">
      <c r="A361" s="283">
        <v>3231</v>
      </c>
      <c r="B361" s="284"/>
      <c r="C361" s="285"/>
      <c r="D361" s="15" t="s">
        <v>51</v>
      </c>
      <c r="E361" s="56">
        <v>100</v>
      </c>
      <c r="F361" s="56"/>
      <c r="G361" s="56"/>
      <c r="H361" s="37"/>
      <c r="I361" s="48"/>
      <c r="J361" s="49"/>
      <c r="K361" s="49"/>
      <c r="L361" s="49"/>
      <c r="M361" s="49"/>
    </row>
    <row r="362" spans="1:14" ht="25.5" hidden="1" x14ac:dyDescent="0.25">
      <c r="A362" s="283">
        <v>3232</v>
      </c>
      <c r="B362" s="284"/>
      <c r="C362" s="285"/>
      <c r="D362" s="55" t="s">
        <v>71</v>
      </c>
      <c r="E362" s="56">
        <v>100</v>
      </c>
      <c r="F362" s="56"/>
      <c r="G362" s="56"/>
      <c r="H362" s="38"/>
      <c r="I362" s="65"/>
      <c r="J362" s="65"/>
      <c r="K362" s="65"/>
      <c r="L362" s="65"/>
      <c r="M362" s="65"/>
    </row>
    <row r="363" spans="1:14" hidden="1" x14ac:dyDescent="0.25">
      <c r="A363" s="283">
        <v>3233</v>
      </c>
      <c r="B363" s="284"/>
      <c r="C363" s="285"/>
      <c r="D363" s="55" t="s">
        <v>52</v>
      </c>
      <c r="E363" s="56">
        <v>3000</v>
      </c>
      <c r="F363" s="56"/>
      <c r="G363" s="56"/>
      <c r="H363" s="38"/>
      <c r="I363" s="65"/>
      <c r="J363" s="65"/>
      <c r="K363" s="65"/>
      <c r="L363" s="65"/>
      <c r="M363" s="65"/>
    </row>
    <row r="364" spans="1:14" hidden="1" x14ac:dyDescent="0.25">
      <c r="A364" s="283">
        <v>3237</v>
      </c>
      <c r="B364" s="284"/>
      <c r="C364" s="285"/>
      <c r="D364" s="55" t="s">
        <v>56</v>
      </c>
      <c r="E364" s="56">
        <v>800</v>
      </c>
      <c r="F364" s="56"/>
      <c r="G364" s="56"/>
      <c r="H364" s="38"/>
      <c r="I364" s="65"/>
      <c r="J364" s="65"/>
      <c r="K364" s="65"/>
      <c r="L364" s="65"/>
      <c r="M364" s="65"/>
    </row>
    <row r="365" spans="1:14" ht="25.5" hidden="1" x14ac:dyDescent="0.25">
      <c r="A365" s="277">
        <v>324</v>
      </c>
      <c r="B365" s="278"/>
      <c r="C365" s="279"/>
      <c r="D365" s="15" t="s">
        <v>90</v>
      </c>
      <c r="E365" s="56">
        <v>2000</v>
      </c>
      <c r="F365" s="56"/>
      <c r="G365" s="56"/>
      <c r="I365" s="50"/>
      <c r="J365" s="50"/>
      <c r="K365" s="50"/>
      <c r="L365" s="50"/>
      <c r="M365" s="50"/>
    </row>
    <row r="366" spans="1:14" ht="25.5" hidden="1" x14ac:dyDescent="0.25">
      <c r="A366" s="283">
        <v>3241</v>
      </c>
      <c r="B366" s="284"/>
      <c r="C366" s="285"/>
      <c r="D366" s="15" t="s">
        <v>90</v>
      </c>
      <c r="E366" s="56">
        <v>2000</v>
      </c>
      <c r="F366" s="56"/>
      <c r="G366" s="56"/>
      <c r="H366" s="37"/>
      <c r="I366" s="48"/>
      <c r="J366" s="49"/>
      <c r="K366" s="49"/>
      <c r="L366" s="49"/>
      <c r="M366" s="49"/>
    </row>
    <row r="367" spans="1:14" ht="25.5" hidden="1" x14ac:dyDescent="0.25">
      <c r="A367" s="277">
        <v>329</v>
      </c>
      <c r="B367" s="278"/>
      <c r="C367" s="279"/>
      <c r="D367" s="15" t="s">
        <v>59</v>
      </c>
      <c r="E367" s="56">
        <f>SUM(E368:E370)</f>
        <v>1000</v>
      </c>
      <c r="F367" s="56"/>
      <c r="G367" s="56"/>
      <c r="I367" s="50"/>
      <c r="J367" s="50"/>
      <c r="K367" s="50"/>
      <c r="L367" s="50"/>
      <c r="M367" s="50"/>
    </row>
    <row r="368" spans="1:14" hidden="1" x14ac:dyDescent="0.25">
      <c r="A368" s="283">
        <v>3292</v>
      </c>
      <c r="B368" s="284"/>
      <c r="C368" s="285"/>
      <c r="D368" s="55" t="s">
        <v>60</v>
      </c>
      <c r="E368" s="56">
        <v>500</v>
      </c>
      <c r="F368" s="56"/>
      <c r="G368" s="56"/>
      <c r="I368" s="50"/>
      <c r="J368" s="50"/>
      <c r="K368" s="50"/>
      <c r="L368" s="50"/>
      <c r="M368" s="50"/>
    </row>
    <row r="369" spans="1:13" hidden="1" x14ac:dyDescent="0.25">
      <c r="A369" s="283">
        <v>3293</v>
      </c>
      <c r="B369" s="284"/>
      <c r="C369" s="285"/>
      <c r="D369" s="55" t="s">
        <v>61</v>
      </c>
      <c r="E369" s="56">
        <v>300</v>
      </c>
      <c r="F369" s="56"/>
      <c r="G369" s="56"/>
      <c r="I369" s="50"/>
      <c r="J369" s="50"/>
      <c r="K369" s="50"/>
      <c r="L369" s="50"/>
      <c r="M369" s="50"/>
    </row>
    <row r="370" spans="1:13" ht="25.5" hidden="1" x14ac:dyDescent="0.25">
      <c r="A370" s="283">
        <v>3299</v>
      </c>
      <c r="B370" s="284"/>
      <c r="C370" s="285"/>
      <c r="D370" s="15" t="s">
        <v>148</v>
      </c>
      <c r="E370" s="56">
        <v>200</v>
      </c>
      <c r="F370" s="56"/>
      <c r="G370" s="56"/>
      <c r="H370" s="37"/>
      <c r="I370" s="48"/>
      <c r="J370" s="49"/>
      <c r="K370" s="49"/>
      <c r="L370" s="49"/>
      <c r="M370" s="49"/>
    </row>
    <row r="371" spans="1:13" ht="26.25" customHeight="1" x14ac:dyDescent="0.25">
      <c r="A371" s="280">
        <v>34</v>
      </c>
      <c r="B371" s="281"/>
      <c r="C371" s="282"/>
      <c r="D371" s="26" t="s">
        <v>64</v>
      </c>
      <c r="E371" s="58">
        <v>10</v>
      </c>
      <c r="F371" s="58">
        <v>0</v>
      </c>
      <c r="G371" s="58">
        <f>E371</f>
        <v>10</v>
      </c>
      <c r="H371" s="38"/>
      <c r="I371" s="65"/>
      <c r="J371" s="65"/>
      <c r="K371" s="65"/>
      <c r="L371" s="65"/>
      <c r="M371" s="65"/>
    </row>
    <row r="372" spans="1:13" hidden="1" x14ac:dyDescent="0.25">
      <c r="A372" s="277">
        <v>343</v>
      </c>
      <c r="B372" s="278"/>
      <c r="C372" s="279"/>
      <c r="D372" s="55" t="s">
        <v>65</v>
      </c>
      <c r="E372" s="56">
        <v>10</v>
      </c>
      <c r="F372" s="56"/>
      <c r="G372" s="56"/>
      <c r="H372" s="38"/>
      <c r="I372" s="65"/>
      <c r="J372" s="65"/>
      <c r="K372" s="65"/>
      <c r="L372" s="65"/>
      <c r="M372" s="65"/>
    </row>
    <row r="373" spans="1:13" ht="25.5" hidden="1" x14ac:dyDescent="0.25">
      <c r="A373" s="283">
        <v>3431</v>
      </c>
      <c r="B373" s="284"/>
      <c r="C373" s="285"/>
      <c r="D373" s="55" t="s">
        <v>66</v>
      </c>
      <c r="E373" s="56">
        <v>10</v>
      </c>
      <c r="F373" s="56"/>
      <c r="G373" s="56"/>
      <c r="H373" s="38"/>
      <c r="I373" s="65"/>
      <c r="J373" s="65"/>
      <c r="K373" s="65"/>
      <c r="L373" s="65"/>
      <c r="M373" s="65"/>
    </row>
    <row r="374" spans="1:13" ht="33.75" customHeight="1" x14ac:dyDescent="0.25">
      <c r="A374" s="286">
        <v>4</v>
      </c>
      <c r="B374" s="287"/>
      <c r="C374" s="288"/>
      <c r="D374" s="54" t="s">
        <v>20</v>
      </c>
      <c r="E374" s="62">
        <v>10000</v>
      </c>
      <c r="F374" s="62">
        <v>0</v>
      </c>
      <c r="G374" s="62">
        <f>E374</f>
        <v>10000</v>
      </c>
      <c r="H374" s="22"/>
      <c r="I374" s="46"/>
      <c r="J374" s="46"/>
      <c r="K374" s="46"/>
      <c r="L374" s="46"/>
      <c r="M374" s="46"/>
    </row>
    <row r="375" spans="1:13" ht="38.25" x14ac:dyDescent="0.25">
      <c r="A375" s="280">
        <v>42</v>
      </c>
      <c r="B375" s="281"/>
      <c r="C375" s="282"/>
      <c r="D375" s="26" t="s">
        <v>146</v>
      </c>
      <c r="E375" s="58">
        <v>10000</v>
      </c>
      <c r="F375" s="58">
        <v>0</v>
      </c>
      <c r="G375" s="58">
        <f>E375</f>
        <v>10000</v>
      </c>
      <c r="H375" s="22"/>
      <c r="I375" s="46"/>
      <c r="J375" s="46"/>
      <c r="K375" s="46"/>
      <c r="L375" s="46"/>
      <c r="M375" s="46"/>
    </row>
    <row r="376" spans="1:13" hidden="1" x14ac:dyDescent="0.25">
      <c r="A376" s="277">
        <v>422</v>
      </c>
      <c r="B376" s="278"/>
      <c r="C376" s="279"/>
      <c r="D376" s="15" t="s">
        <v>149</v>
      </c>
      <c r="E376" s="56">
        <v>10000</v>
      </c>
      <c r="F376" s="56"/>
      <c r="G376" s="56"/>
    </row>
    <row r="377" spans="1:13" hidden="1" x14ac:dyDescent="0.25">
      <c r="A377" s="283">
        <v>4221</v>
      </c>
      <c r="B377" s="284"/>
      <c r="C377" s="285"/>
      <c r="D377" s="15" t="s">
        <v>107</v>
      </c>
      <c r="E377" s="56">
        <v>8000</v>
      </c>
      <c r="F377" s="56"/>
      <c r="G377" s="56"/>
    </row>
    <row r="378" spans="1:13" hidden="1" x14ac:dyDescent="0.25">
      <c r="A378" s="283">
        <v>4222</v>
      </c>
      <c r="B378" s="284"/>
      <c r="C378" s="285"/>
      <c r="D378" s="68" t="s">
        <v>139</v>
      </c>
      <c r="E378" s="56">
        <v>2000</v>
      </c>
      <c r="F378" s="56"/>
      <c r="G378" s="56"/>
    </row>
    <row r="379" spans="1:13" ht="70.150000000000006" customHeight="1" x14ac:dyDescent="0.25">
      <c r="A379" s="295" t="s">
        <v>265</v>
      </c>
      <c r="B379" s="296"/>
      <c r="C379" s="297"/>
      <c r="D379" s="54" t="s">
        <v>266</v>
      </c>
      <c r="E379" s="62">
        <v>4000</v>
      </c>
      <c r="F379" s="62">
        <v>0</v>
      </c>
      <c r="G379" s="62">
        <f>E379</f>
        <v>4000</v>
      </c>
    </row>
    <row r="380" spans="1:13" ht="27.6" customHeight="1" x14ac:dyDescent="0.25">
      <c r="A380" s="274" t="s">
        <v>97</v>
      </c>
      <c r="B380" s="275"/>
      <c r="C380" s="276"/>
      <c r="D380" s="27" t="s">
        <v>112</v>
      </c>
      <c r="E380" s="57">
        <v>4000</v>
      </c>
      <c r="F380" s="57">
        <v>0</v>
      </c>
      <c r="G380" s="57">
        <f>E380</f>
        <v>4000</v>
      </c>
      <c r="H380" s="167"/>
      <c r="I380" s="51"/>
      <c r="J380" s="51"/>
      <c r="K380" s="51"/>
      <c r="L380" s="51"/>
      <c r="M380" s="51"/>
    </row>
    <row r="381" spans="1:13" ht="27.6" customHeight="1" x14ac:dyDescent="0.25">
      <c r="A381" s="286">
        <v>3</v>
      </c>
      <c r="B381" s="287"/>
      <c r="C381" s="288"/>
      <c r="D381" s="54" t="s">
        <v>18</v>
      </c>
      <c r="E381" s="62">
        <v>4000</v>
      </c>
      <c r="F381" s="62">
        <v>0</v>
      </c>
      <c r="G381" s="62">
        <f>E381</f>
        <v>4000</v>
      </c>
    </row>
    <row r="382" spans="1:13" ht="27.6" customHeight="1" x14ac:dyDescent="0.25">
      <c r="A382" s="280">
        <v>32</v>
      </c>
      <c r="B382" s="281"/>
      <c r="C382" s="282"/>
      <c r="D382" s="26" t="s">
        <v>28</v>
      </c>
      <c r="E382" s="58">
        <v>3000</v>
      </c>
      <c r="F382" s="58">
        <v>0</v>
      </c>
      <c r="G382" s="58">
        <f>E382</f>
        <v>3000</v>
      </c>
      <c r="H382" s="162">
        <v>960</v>
      </c>
      <c r="I382" s="163" t="e">
        <f>#REF!</f>
        <v>#REF!</v>
      </c>
      <c r="J382" s="163" t="e">
        <f>#REF!</f>
        <v>#REF!</v>
      </c>
      <c r="K382" s="163">
        <f>E382</f>
        <v>3000</v>
      </c>
      <c r="L382" s="163" t="e">
        <f>#REF!</f>
        <v>#REF!</v>
      </c>
      <c r="M382" s="163" t="e">
        <f>#REF!</f>
        <v>#REF!</v>
      </c>
    </row>
    <row r="383" spans="1:13" ht="27.6" hidden="1" customHeight="1" x14ac:dyDescent="0.25">
      <c r="A383" s="277">
        <v>323</v>
      </c>
      <c r="B383" s="278"/>
      <c r="C383" s="279"/>
      <c r="D383" s="55" t="s">
        <v>50</v>
      </c>
      <c r="E383" s="56">
        <v>2500</v>
      </c>
      <c r="F383" s="56"/>
      <c r="G383" s="56"/>
    </row>
    <row r="384" spans="1:13" ht="27.6" hidden="1" customHeight="1" x14ac:dyDescent="0.25">
      <c r="A384" s="283">
        <v>3239</v>
      </c>
      <c r="B384" s="284"/>
      <c r="C384" s="285"/>
      <c r="D384" s="55" t="s">
        <v>58</v>
      </c>
      <c r="E384" s="56">
        <v>2500</v>
      </c>
      <c r="F384" s="56"/>
      <c r="G384" s="56"/>
    </row>
    <row r="385" spans="1:14" ht="27.6" hidden="1" customHeight="1" x14ac:dyDescent="0.25">
      <c r="A385" s="277">
        <v>329</v>
      </c>
      <c r="B385" s="278"/>
      <c r="C385" s="279"/>
      <c r="D385" s="55" t="s">
        <v>59</v>
      </c>
      <c r="E385" s="56">
        <v>500</v>
      </c>
      <c r="F385" s="56"/>
      <c r="G385" s="56"/>
    </row>
    <row r="386" spans="1:14" ht="27.6" hidden="1" customHeight="1" x14ac:dyDescent="0.25">
      <c r="A386" s="283">
        <v>3299</v>
      </c>
      <c r="B386" s="284"/>
      <c r="C386" s="285"/>
      <c r="D386" s="55" t="s">
        <v>59</v>
      </c>
      <c r="E386" s="56">
        <v>500</v>
      </c>
      <c r="F386" s="56"/>
      <c r="G386" s="56"/>
    </row>
    <row r="387" spans="1:14" ht="27.6" customHeight="1" x14ac:dyDescent="0.25">
      <c r="A387" s="280">
        <v>38</v>
      </c>
      <c r="B387" s="281"/>
      <c r="C387" s="282"/>
      <c r="D387" s="26" t="s">
        <v>186</v>
      </c>
      <c r="E387" s="58">
        <v>1000</v>
      </c>
      <c r="F387" s="58">
        <v>0</v>
      </c>
      <c r="G387" s="58">
        <f>E387</f>
        <v>1000</v>
      </c>
      <c r="H387" s="166">
        <v>980</v>
      </c>
      <c r="I387" s="149" t="e">
        <f>#REF!</f>
        <v>#REF!</v>
      </c>
      <c r="J387" s="149" t="e">
        <f>#REF!</f>
        <v>#REF!</v>
      </c>
      <c r="K387" s="149">
        <f>E387</f>
        <v>1000</v>
      </c>
      <c r="L387" s="149" t="e">
        <f>#REF!</f>
        <v>#REF!</v>
      </c>
      <c r="M387" s="149" t="e">
        <f>#REF!</f>
        <v>#REF!</v>
      </c>
    </row>
    <row r="388" spans="1:14" ht="27.6" hidden="1" customHeight="1" x14ac:dyDescent="0.25">
      <c r="A388" s="277">
        <v>381</v>
      </c>
      <c r="B388" s="278"/>
      <c r="C388" s="279"/>
      <c r="D388" s="55" t="s">
        <v>137</v>
      </c>
      <c r="E388" s="56">
        <v>1000</v>
      </c>
      <c r="F388" s="56"/>
      <c r="G388" s="56"/>
    </row>
    <row r="389" spans="1:14" ht="27.6" hidden="1" customHeight="1" x14ac:dyDescent="0.25">
      <c r="A389" s="283">
        <v>3812</v>
      </c>
      <c r="B389" s="284"/>
      <c r="C389" s="285"/>
      <c r="D389" s="55" t="s">
        <v>191</v>
      </c>
      <c r="E389" s="56">
        <v>1000</v>
      </c>
      <c r="F389" s="56"/>
      <c r="G389" s="56"/>
    </row>
    <row r="390" spans="1:14" ht="37.5" customHeight="1" x14ac:dyDescent="0.25">
      <c r="A390" s="286" t="s">
        <v>280</v>
      </c>
      <c r="B390" s="287"/>
      <c r="C390" s="288"/>
      <c r="D390" s="139" t="s">
        <v>281</v>
      </c>
      <c r="E390" s="62">
        <v>0</v>
      </c>
      <c r="F390" s="62">
        <f>G390</f>
        <v>45400</v>
      </c>
      <c r="G390" s="62">
        <f>G391</f>
        <v>45400</v>
      </c>
    </row>
    <row r="391" spans="1:14" ht="36" customHeight="1" x14ac:dyDescent="0.25">
      <c r="A391" s="292" t="s">
        <v>282</v>
      </c>
      <c r="B391" s="293"/>
      <c r="C391" s="294"/>
      <c r="D391" s="27" t="s">
        <v>283</v>
      </c>
      <c r="E391" s="57">
        <v>0</v>
      </c>
      <c r="F391" s="57">
        <f>G391</f>
        <v>45400</v>
      </c>
      <c r="G391" s="57">
        <f>G392</f>
        <v>45400</v>
      </c>
      <c r="H391" s="155">
        <v>922</v>
      </c>
      <c r="I391" s="156" t="e">
        <f>#REF!</f>
        <v>#REF!</v>
      </c>
      <c r="J391" s="156" t="e">
        <f>#REF!</f>
        <v>#REF!</v>
      </c>
      <c r="K391" s="156">
        <f>E391</f>
        <v>0</v>
      </c>
      <c r="L391" s="156" t="e">
        <f>#REF!</f>
        <v>#REF!</v>
      </c>
      <c r="M391" s="156" t="e">
        <f>#REF!</f>
        <v>#REF!</v>
      </c>
      <c r="N391" s="46"/>
    </row>
    <row r="392" spans="1:14" ht="18.75" customHeight="1" x14ac:dyDescent="0.25">
      <c r="A392" s="286">
        <v>3</v>
      </c>
      <c r="B392" s="287"/>
      <c r="C392" s="288"/>
      <c r="D392" s="16" t="s">
        <v>18</v>
      </c>
      <c r="E392" s="56">
        <v>0</v>
      </c>
      <c r="F392" s="56">
        <f>G392</f>
        <v>45400</v>
      </c>
      <c r="G392" s="56">
        <f>G393</f>
        <v>45400</v>
      </c>
    </row>
    <row r="393" spans="1:14" ht="41.25" customHeight="1" x14ac:dyDescent="0.25">
      <c r="A393" s="280">
        <v>37</v>
      </c>
      <c r="B393" s="281"/>
      <c r="C393" s="282"/>
      <c r="D393" s="26" t="s">
        <v>284</v>
      </c>
      <c r="E393" s="58">
        <v>0</v>
      </c>
      <c r="F393" s="58">
        <f>G393</f>
        <v>45400</v>
      </c>
      <c r="G393" s="58">
        <v>45400</v>
      </c>
    </row>
    <row r="394" spans="1:14" hidden="1" x14ac:dyDescent="0.25">
      <c r="A394" s="277">
        <v>312</v>
      </c>
      <c r="B394" s="278"/>
      <c r="C394" s="279"/>
      <c r="D394" s="15" t="s">
        <v>80</v>
      </c>
      <c r="E394" s="56">
        <v>0</v>
      </c>
      <c r="F394" s="56"/>
      <c r="G394" s="56"/>
    </row>
    <row r="395" spans="1:14" hidden="1" x14ac:dyDescent="0.25">
      <c r="A395" s="283">
        <v>3121</v>
      </c>
      <c r="B395" s="284"/>
      <c r="C395" s="285"/>
      <c r="D395" s="15" t="s">
        <v>80</v>
      </c>
      <c r="E395" s="56">
        <v>0</v>
      </c>
      <c r="F395" s="56"/>
      <c r="G395" s="56"/>
      <c r="H395" s="37"/>
      <c r="I395" s="41"/>
      <c r="J395" s="42"/>
      <c r="K395" s="42"/>
      <c r="L395" s="42"/>
      <c r="M395" s="42"/>
    </row>
    <row r="396" spans="1:14" ht="24.75" hidden="1" customHeight="1" x14ac:dyDescent="0.25">
      <c r="A396" s="280">
        <v>32</v>
      </c>
      <c r="B396" s="281"/>
      <c r="C396" s="282"/>
      <c r="D396" s="26" t="s">
        <v>28</v>
      </c>
      <c r="E396" s="58">
        <v>0</v>
      </c>
      <c r="F396" s="58"/>
      <c r="G396" s="58"/>
    </row>
    <row r="397" spans="1:14" hidden="1" x14ac:dyDescent="0.25">
      <c r="A397" s="277">
        <v>321</v>
      </c>
      <c r="B397" s="278"/>
      <c r="C397" s="279"/>
      <c r="D397" s="15" t="s">
        <v>143</v>
      </c>
      <c r="E397" s="56">
        <v>0</v>
      </c>
      <c r="F397" s="56"/>
      <c r="G397" s="56"/>
    </row>
    <row r="398" spans="1:14" hidden="1" x14ac:dyDescent="0.25">
      <c r="A398" s="283">
        <v>3211</v>
      </c>
      <c r="B398" s="284"/>
      <c r="C398" s="285"/>
      <c r="D398" s="15" t="s">
        <v>41</v>
      </c>
      <c r="E398" s="56">
        <v>0</v>
      </c>
      <c r="F398" s="56"/>
      <c r="G398" s="56"/>
    </row>
    <row r="399" spans="1:14" ht="25.5" hidden="1" x14ac:dyDescent="0.25">
      <c r="A399" s="283">
        <v>3214</v>
      </c>
      <c r="B399" s="284"/>
      <c r="C399" s="285"/>
      <c r="D399" s="66" t="s">
        <v>44</v>
      </c>
      <c r="E399" s="56">
        <v>0</v>
      </c>
      <c r="F399" s="56"/>
      <c r="G399" s="56"/>
    </row>
    <row r="400" spans="1:14" hidden="1" x14ac:dyDescent="0.25">
      <c r="A400" s="277">
        <v>322</v>
      </c>
      <c r="B400" s="278"/>
      <c r="C400" s="279"/>
      <c r="D400" s="66" t="s">
        <v>45</v>
      </c>
      <c r="E400" s="56">
        <v>0</v>
      </c>
      <c r="F400" s="56"/>
      <c r="G400" s="56"/>
    </row>
    <row r="401" spans="1:13" ht="25.5" hidden="1" x14ac:dyDescent="0.25">
      <c r="A401" s="283">
        <v>3224</v>
      </c>
      <c r="B401" s="284"/>
      <c r="C401" s="285"/>
      <c r="D401" s="66" t="s">
        <v>69</v>
      </c>
      <c r="E401" s="56">
        <v>0</v>
      </c>
      <c r="F401" s="56"/>
      <c r="G401" s="56"/>
    </row>
    <row r="402" spans="1:13" ht="25.5" hidden="1" x14ac:dyDescent="0.25">
      <c r="A402" s="277">
        <v>329</v>
      </c>
      <c r="B402" s="278"/>
      <c r="C402" s="279"/>
      <c r="D402" s="66" t="s">
        <v>59</v>
      </c>
      <c r="E402" s="56">
        <v>0</v>
      </c>
      <c r="F402" s="56"/>
      <c r="G402" s="56"/>
      <c r="H402" s="38"/>
      <c r="I402" s="67"/>
      <c r="J402" s="67"/>
      <c r="K402" s="67"/>
      <c r="L402" s="67"/>
      <c r="M402" s="67"/>
    </row>
    <row r="403" spans="1:13" hidden="1" x14ac:dyDescent="0.25">
      <c r="A403" s="283">
        <v>3293</v>
      </c>
      <c r="B403" s="284"/>
      <c r="C403" s="285"/>
      <c r="D403" s="66" t="s">
        <v>61</v>
      </c>
      <c r="E403" s="56">
        <v>0</v>
      </c>
      <c r="F403" s="56"/>
      <c r="G403" s="56"/>
      <c r="H403" s="38"/>
      <c r="I403" s="67"/>
      <c r="J403" s="67"/>
      <c r="K403" s="67"/>
      <c r="L403" s="67"/>
      <c r="M403" s="67"/>
    </row>
    <row r="404" spans="1:13" ht="32.25" hidden="1" customHeight="1" x14ac:dyDescent="0.25">
      <c r="A404" s="277">
        <v>4</v>
      </c>
      <c r="B404" s="278"/>
      <c r="C404" s="279"/>
      <c r="D404" s="15" t="s">
        <v>20</v>
      </c>
      <c r="E404" s="56">
        <v>0</v>
      </c>
      <c r="F404" s="56"/>
      <c r="G404" s="56"/>
      <c r="H404" s="167"/>
      <c r="I404" s="51"/>
      <c r="J404" s="51"/>
      <c r="K404" s="51"/>
      <c r="L404" s="51"/>
      <c r="M404" s="51"/>
    </row>
    <row r="405" spans="1:13" ht="38.25" hidden="1" x14ac:dyDescent="0.25">
      <c r="A405" s="280">
        <v>42</v>
      </c>
      <c r="B405" s="281"/>
      <c r="C405" s="282"/>
      <c r="D405" s="26" t="s">
        <v>146</v>
      </c>
      <c r="E405" s="64">
        <v>0</v>
      </c>
      <c r="F405" s="64"/>
      <c r="G405" s="64"/>
      <c r="H405" s="22"/>
      <c r="I405" s="46"/>
      <c r="J405" s="46"/>
      <c r="K405" s="46"/>
      <c r="L405" s="46"/>
      <c r="M405" s="46"/>
    </row>
    <row r="406" spans="1:13" hidden="1" x14ac:dyDescent="0.25">
      <c r="A406" s="277">
        <v>421</v>
      </c>
      <c r="B406" s="278"/>
      <c r="C406" s="279"/>
      <c r="D406" s="15" t="s">
        <v>151</v>
      </c>
      <c r="E406" s="56">
        <v>0</v>
      </c>
      <c r="F406" s="56"/>
      <c r="G406" s="56"/>
    </row>
    <row r="407" spans="1:13" ht="15.75" hidden="1" customHeight="1" x14ac:dyDescent="0.25">
      <c r="A407" s="283">
        <v>4212</v>
      </c>
      <c r="B407" s="284"/>
      <c r="C407" s="285"/>
      <c r="D407" s="15" t="s">
        <v>140</v>
      </c>
      <c r="E407" s="56">
        <v>0</v>
      </c>
      <c r="F407" s="56"/>
      <c r="G407" s="56"/>
    </row>
    <row r="408" spans="1:13" hidden="1" x14ac:dyDescent="0.25">
      <c r="A408" s="283">
        <v>4214</v>
      </c>
      <c r="B408" s="284"/>
      <c r="C408" s="285"/>
      <c r="D408" s="140" t="s">
        <v>255</v>
      </c>
      <c r="E408" s="56">
        <v>0</v>
      </c>
      <c r="F408" s="56"/>
      <c r="G408" s="56"/>
    </row>
    <row r="409" spans="1:13" ht="43.5" hidden="1" customHeight="1" x14ac:dyDescent="0.25">
      <c r="A409" s="289" t="s">
        <v>123</v>
      </c>
      <c r="B409" s="290"/>
      <c r="C409" s="291"/>
      <c r="D409" s="28" t="s">
        <v>124</v>
      </c>
      <c r="E409" s="73">
        <f>SUM(E411+E424+E429+E441+E452+E460+E465+E419)</f>
        <v>2587156</v>
      </c>
      <c r="F409" s="73"/>
      <c r="G409" s="73"/>
    </row>
    <row r="410" spans="1:13" ht="42.75" hidden="1" customHeight="1" x14ac:dyDescent="0.25">
      <c r="A410" s="286" t="s">
        <v>125</v>
      </c>
      <c r="B410" s="287"/>
      <c r="C410" s="288"/>
      <c r="D410" s="16" t="s">
        <v>126</v>
      </c>
      <c r="E410" s="56">
        <v>140000</v>
      </c>
      <c r="F410" s="56"/>
      <c r="G410" s="56"/>
    </row>
    <row r="411" spans="1:13" ht="27" hidden="1" customHeight="1" x14ac:dyDescent="0.25">
      <c r="A411" s="274" t="s">
        <v>113</v>
      </c>
      <c r="B411" s="275"/>
      <c r="C411" s="276"/>
      <c r="D411" s="27" t="s">
        <v>127</v>
      </c>
      <c r="E411" s="57">
        <v>140000</v>
      </c>
      <c r="F411" s="57"/>
      <c r="G411" s="57"/>
    </row>
    <row r="412" spans="1:13" ht="24.75" hidden="1" customHeight="1" x14ac:dyDescent="0.25">
      <c r="A412" s="286">
        <v>6</v>
      </c>
      <c r="B412" s="287"/>
      <c r="C412" s="288"/>
      <c r="D412" s="16" t="s">
        <v>152</v>
      </c>
      <c r="E412" s="56">
        <v>140000</v>
      </c>
      <c r="F412" s="56"/>
      <c r="G412" s="56"/>
    </row>
    <row r="413" spans="1:13" ht="26.25" hidden="1" customHeight="1" x14ac:dyDescent="0.25">
      <c r="A413" s="280">
        <v>64</v>
      </c>
      <c r="B413" s="281"/>
      <c r="C413" s="282"/>
      <c r="D413" s="26" t="s">
        <v>153</v>
      </c>
      <c r="E413" s="58">
        <v>10</v>
      </c>
      <c r="F413" s="58"/>
      <c r="G413" s="58"/>
    </row>
    <row r="414" spans="1:13" ht="21.75" hidden="1" customHeight="1" x14ac:dyDescent="0.25">
      <c r="A414" s="286">
        <v>641</v>
      </c>
      <c r="B414" s="287"/>
      <c r="C414" s="288"/>
      <c r="D414" s="16" t="s">
        <v>154</v>
      </c>
      <c r="E414" s="56">
        <v>10</v>
      </c>
      <c r="F414" s="56"/>
      <c r="G414" s="56"/>
    </row>
    <row r="415" spans="1:13" ht="25.5" hidden="1" x14ac:dyDescent="0.25">
      <c r="A415" s="283">
        <v>6413</v>
      </c>
      <c r="B415" s="284"/>
      <c r="C415" s="285"/>
      <c r="D415" s="15" t="s">
        <v>128</v>
      </c>
      <c r="E415" s="56">
        <v>10</v>
      </c>
      <c r="F415" s="56"/>
      <c r="G415" s="56"/>
    </row>
    <row r="416" spans="1:13" ht="29.25" hidden="1" customHeight="1" x14ac:dyDescent="0.25">
      <c r="A416" s="280">
        <v>66</v>
      </c>
      <c r="B416" s="281"/>
      <c r="C416" s="282"/>
      <c r="D416" s="26" t="s">
        <v>157</v>
      </c>
      <c r="E416" s="58">
        <v>139990</v>
      </c>
      <c r="F416" s="58"/>
      <c r="G416" s="58"/>
    </row>
    <row r="417" spans="1:7" hidden="1" x14ac:dyDescent="0.25">
      <c r="A417" s="277">
        <v>661</v>
      </c>
      <c r="B417" s="278"/>
      <c r="C417" s="279"/>
      <c r="D417" s="15" t="s">
        <v>157</v>
      </c>
      <c r="E417" s="56">
        <v>139990</v>
      </c>
      <c r="F417" s="56"/>
      <c r="G417" s="56"/>
    </row>
    <row r="418" spans="1:7" hidden="1" x14ac:dyDescent="0.25">
      <c r="A418" s="283">
        <v>6615</v>
      </c>
      <c r="B418" s="284"/>
      <c r="C418" s="285"/>
      <c r="D418" s="15" t="s">
        <v>130</v>
      </c>
      <c r="E418" s="56">
        <v>139990</v>
      </c>
      <c r="F418" s="56"/>
      <c r="G418" s="56"/>
    </row>
    <row r="419" spans="1:7" ht="26.25" hidden="1" customHeight="1" x14ac:dyDescent="0.25">
      <c r="A419" s="274" t="s">
        <v>118</v>
      </c>
      <c r="B419" s="275"/>
      <c r="C419" s="276"/>
      <c r="D419" s="27" t="s">
        <v>119</v>
      </c>
      <c r="E419" s="57">
        <v>100000</v>
      </c>
      <c r="F419" s="57"/>
      <c r="G419" s="57"/>
    </row>
    <row r="420" spans="1:7" ht="24.75" hidden="1" customHeight="1" x14ac:dyDescent="0.25">
      <c r="A420" s="277">
        <v>9</v>
      </c>
      <c r="B420" s="278"/>
      <c r="C420" s="279"/>
      <c r="D420" s="15" t="s">
        <v>158</v>
      </c>
      <c r="E420" s="56">
        <v>100000</v>
      </c>
      <c r="F420" s="56"/>
      <c r="G420" s="56"/>
    </row>
    <row r="421" spans="1:7" ht="23.25" hidden="1" customHeight="1" x14ac:dyDescent="0.25">
      <c r="A421" s="280">
        <v>92</v>
      </c>
      <c r="B421" s="281"/>
      <c r="C421" s="282"/>
      <c r="D421" s="26" t="s">
        <v>159</v>
      </c>
      <c r="E421" s="58">
        <v>100000</v>
      </c>
      <c r="F421" s="58"/>
      <c r="G421" s="58"/>
    </row>
    <row r="422" spans="1:7" hidden="1" x14ac:dyDescent="0.25">
      <c r="A422" s="277">
        <v>922</v>
      </c>
      <c r="B422" s="278"/>
      <c r="C422" s="279"/>
      <c r="D422" s="15" t="s">
        <v>160</v>
      </c>
      <c r="E422" s="56">
        <v>100000</v>
      </c>
      <c r="F422" s="56"/>
      <c r="G422" s="56"/>
    </row>
    <row r="423" spans="1:7" hidden="1" x14ac:dyDescent="0.25">
      <c r="A423" s="283">
        <v>9221</v>
      </c>
      <c r="B423" s="284"/>
      <c r="C423" s="285"/>
      <c r="D423" s="15" t="s">
        <v>131</v>
      </c>
      <c r="E423" s="56">
        <v>100000</v>
      </c>
      <c r="F423" s="56"/>
      <c r="G423" s="56"/>
    </row>
    <row r="424" spans="1:7" ht="25.5" hidden="1" x14ac:dyDescent="0.25">
      <c r="A424" s="274" t="s">
        <v>94</v>
      </c>
      <c r="B424" s="275"/>
      <c r="C424" s="276"/>
      <c r="D424" s="27" t="s">
        <v>132</v>
      </c>
      <c r="E424" s="57">
        <v>3000</v>
      </c>
      <c r="F424" s="57"/>
      <c r="G424" s="57"/>
    </row>
    <row r="425" spans="1:7" ht="25.5" hidden="1" customHeight="1" x14ac:dyDescent="0.25">
      <c r="A425" s="286">
        <v>6</v>
      </c>
      <c r="B425" s="287"/>
      <c r="C425" s="288"/>
      <c r="D425" s="16" t="s">
        <v>14</v>
      </c>
      <c r="E425" s="56">
        <v>3000</v>
      </c>
      <c r="F425" s="56"/>
      <c r="G425" s="56"/>
    </row>
    <row r="426" spans="1:7" ht="42.75" hidden="1" customHeight="1" x14ac:dyDescent="0.25">
      <c r="A426" s="280">
        <v>65</v>
      </c>
      <c r="B426" s="281"/>
      <c r="C426" s="282"/>
      <c r="D426" s="26" t="s">
        <v>155</v>
      </c>
      <c r="E426" s="58">
        <v>3000</v>
      </c>
      <c r="F426" s="58"/>
      <c r="G426" s="58"/>
    </row>
    <row r="427" spans="1:7" ht="30.75" hidden="1" customHeight="1" x14ac:dyDescent="0.25">
      <c r="A427" s="286">
        <v>652</v>
      </c>
      <c r="B427" s="287"/>
      <c r="C427" s="288"/>
      <c r="D427" s="16" t="s">
        <v>156</v>
      </c>
      <c r="E427" s="56">
        <v>3000</v>
      </c>
      <c r="F427" s="56"/>
      <c r="G427" s="56"/>
    </row>
    <row r="428" spans="1:7" ht="25.5" hidden="1" x14ac:dyDescent="0.25">
      <c r="A428" s="283">
        <v>6526</v>
      </c>
      <c r="B428" s="284"/>
      <c r="C428" s="285"/>
      <c r="D428" s="15" t="s">
        <v>252</v>
      </c>
      <c r="E428" s="56">
        <v>3000</v>
      </c>
      <c r="F428" s="56"/>
      <c r="G428" s="56"/>
    </row>
    <row r="429" spans="1:7" hidden="1" x14ac:dyDescent="0.25">
      <c r="A429" s="274" t="s">
        <v>97</v>
      </c>
      <c r="B429" s="275"/>
      <c r="C429" s="276"/>
      <c r="D429" s="27" t="s">
        <v>98</v>
      </c>
      <c r="E429" s="57">
        <f>E430</f>
        <v>2104000</v>
      </c>
      <c r="F429" s="57"/>
      <c r="G429" s="57"/>
    </row>
    <row r="430" spans="1:7" ht="33.75" hidden="1" customHeight="1" x14ac:dyDescent="0.25">
      <c r="A430" s="286">
        <v>6</v>
      </c>
      <c r="B430" s="287"/>
      <c r="C430" s="288"/>
      <c r="D430" s="16" t="s">
        <v>152</v>
      </c>
      <c r="E430" s="56">
        <f>E431</f>
        <v>2104000</v>
      </c>
      <c r="F430" s="56"/>
      <c r="G430" s="56"/>
    </row>
    <row r="431" spans="1:7" ht="48.75" hidden="1" customHeight="1" x14ac:dyDescent="0.25">
      <c r="A431" s="280">
        <v>63</v>
      </c>
      <c r="B431" s="281"/>
      <c r="C431" s="282"/>
      <c r="D431" s="26" t="s">
        <v>161</v>
      </c>
      <c r="E431" s="58">
        <f>E432+E434+E436+E439</f>
        <v>2104000</v>
      </c>
      <c r="F431" s="58"/>
      <c r="G431" s="58"/>
    </row>
    <row r="432" spans="1:7" ht="38.25" hidden="1" x14ac:dyDescent="0.25">
      <c r="A432" s="286">
        <v>632</v>
      </c>
      <c r="B432" s="287"/>
      <c r="C432" s="288"/>
      <c r="D432" s="16" t="s">
        <v>162</v>
      </c>
      <c r="E432" s="56">
        <v>50000</v>
      </c>
      <c r="F432" s="56"/>
      <c r="G432" s="56"/>
    </row>
    <row r="433" spans="1:7" ht="25.5" hidden="1" x14ac:dyDescent="0.25">
      <c r="A433" s="283">
        <v>6323</v>
      </c>
      <c r="B433" s="284"/>
      <c r="C433" s="285"/>
      <c r="D433" s="15" t="s">
        <v>133</v>
      </c>
      <c r="E433" s="56">
        <v>50000</v>
      </c>
      <c r="F433" s="56"/>
      <c r="G433" s="56"/>
    </row>
    <row r="434" spans="1:7" ht="38.25" hidden="1" customHeight="1" x14ac:dyDescent="0.25">
      <c r="A434" s="277">
        <v>633</v>
      </c>
      <c r="B434" s="278"/>
      <c r="C434" s="279"/>
      <c r="D434" s="55" t="s">
        <v>188</v>
      </c>
      <c r="E434" s="44">
        <v>4000</v>
      </c>
      <c r="F434" s="44"/>
      <c r="G434" s="44"/>
    </row>
    <row r="435" spans="1:7" ht="33" hidden="1" customHeight="1" x14ac:dyDescent="0.25">
      <c r="A435" s="283">
        <v>6331</v>
      </c>
      <c r="B435" s="284"/>
      <c r="C435" s="285"/>
      <c r="D435" s="55" t="s">
        <v>187</v>
      </c>
      <c r="E435" s="44">
        <v>4000</v>
      </c>
      <c r="F435" s="44"/>
      <c r="G435" s="44"/>
    </row>
    <row r="436" spans="1:7" ht="35.25" hidden="1" customHeight="1" x14ac:dyDescent="0.25">
      <c r="A436" s="277">
        <v>636</v>
      </c>
      <c r="B436" s="278"/>
      <c r="C436" s="279"/>
      <c r="D436" s="15" t="s">
        <v>163</v>
      </c>
      <c r="E436" s="56">
        <f>SUM(E437:E438)</f>
        <v>2000000</v>
      </c>
      <c r="F436" s="56"/>
      <c r="G436" s="56"/>
    </row>
    <row r="437" spans="1:7" ht="36" hidden="1" customHeight="1" x14ac:dyDescent="0.25">
      <c r="A437" s="283">
        <v>6361</v>
      </c>
      <c r="B437" s="284"/>
      <c r="C437" s="285"/>
      <c r="D437" s="15" t="s">
        <v>134</v>
      </c>
      <c r="E437" s="56">
        <v>1999071</v>
      </c>
      <c r="F437" s="56"/>
      <c r="G437" s="56"/>
    </row>
    <row r="438" spans="1:7" ht="38.25" hidden="1" x14ac:dyDescent="0.25">
      <c r="A438" s="283">
        <v>6362</v>
      </c>
      <c r="B438" s="284"/>
      <c r="C438" s="285"/>
      <c r="D438" s="15" t="s">
        <v>167</v>
      </c>
      <c r="E438" s="56">
        <v>929</v>
      </c>
      <c r="F438" s="56"/>
      <c r="G438" s="56"/>
    </row>
    <row r="439" spans="1:7" ht="25.5" hidden="1" x14ac:dyDescent="0.25">
      <c r="A439" s="277">
        <v>638</v>
      </c>
      <c r="B439" s="278"/>
      <c r="C439" s="279"/>
      <c r="D439" s="15" t="s">
        <v>164</v>
      </c>
      <c r="E439" s="56">
        <v>50000</v>
      </c>
      <c r="F439" s="56"/>
      <c r="G439" s="56"/>
    </row>
    <row r="440" spans="1:7" ht="25.5" hidden="1" x14ac:dyDescent="0.25">
      <c r="A440" s="283">
        <v>6381</v>
      </c>
      <c r="B440" s="284"/>
      <c r="C440" s="285"/>
      <c r="D440" s="15" t="s">
        <v>135</v>
      </c>
      <c r="E440" s="56">
        <v>50000</v>
      </c>
      <c r="F440" s="56"/>
      <c r="G440" s="56"/>
    </row>
    <row r="441" spans="1:7" ht="30.75" hidden="1" customHeight="1" x14ac:dyDescent="0.25">
      <c r="A441" s="274" t="s">
        <v>121</v>
      </c>
      <c r="B441" s="275"/>
      <c r="C441" s="276"/>
      <c r="D441" s="27" t="s">
        <v>122</v>
      </c>
      <c r="E441" s="57">
        <v>0</v>
      </c>
      <c r="F441" s="57"/>
      <c r="G441" s="57"/>
    </row>
    <row r="442" spans="1:7" ht="29.25" hidden="1" customHeight="1" x14ac:dyDescent="0.25">
      <c r="A442" s="277">
        <v>6</v>
      </c>
      <c r="B442" s="278"/>
      <c r="C442" s="279"/>
      <c r="D442" s="15" t="s">
        <v>152</v>
      </c>
      <c r="E442" s="56">
        <v>0</v>
      </c>
      <c r="F442" s="56"/>
      <c r="G442" s="56"/>
    </row>
    <row r="443" spans="1:7" ht="46.5" hidden="1" customHeight="1" x14ac:dyDescent="0.25">
      <c r="A443" s="280">
        <v>63</v>
      </c>
      <c r="B443" s="281"/>
      <c r="C443" s="282"/>
      <c r="D443" s="26" t="s">
        <v>161</v>
      </c>
      <c r="E443" s="58">
        <v>0</v>
      </c>
      <c r="F443" s="58"/>
      <c r="G443" s="58"/>
    </row>
    <row r="444" spans="1:7" ht="25.5" hidden="1" x14ac:dyDescent="0.25">
      <c r="A444" s="277">
        <v>638</v>
      </c>
      <c r="B444" s="278"/>
      <c r="C444" s="279"/>
      <c r="D444" s="15" t="s">
        <v>164</v>
      </c>
      <c r="E444" s="56">
        <v>0</v>
      </c>
      <c r="F444" s="56"/>
      <c r="G444" s="56"/>
    </row>
    <row r="445" spans="1:7" ht="25.5" hidden="1" x14ac:dyDescent="0.25">
      <c r="A445" s="283">
        <v>6381</v>
      </c>
      <c r="B445" s="284"/>
      <c r="C445" s="285"/>
      <c r="D445" s="15" t="s">
        <v>135</v>
      </c>
      <c r="E445" s="56">
        <v>0</v>
      </c>
      <c r="F445" s="56"/>
      <c r="G445" s="56"/>
    </row>
    <row r="446" spans="1:7" ht="25.5" hidden="1" x14ac:dyDescent="0.25">
      <c r="A446" s="277">
        <v>639</v>
      </c>
      <c r="B446" s="278"/>
      <c r="C446" s="279"/>
      <c r="D446" s="15" t="s">
        <v>165</v>
      </c>
      <c r="E446" s="56">
        <v>0</v>
      </c>
      <c r="F446" s="56"/>
      <c r="G446" s="56"/>
    </row>
    <row r="447" spans="1:7" ht="51" hidden="1" x14ac:dyDescent="0.25">
      <c r="A447" s="283">
        <v>6393</v>
      </c>
      <c r="B447" s="284"/>
      <c r="C447" s="285"/>
      <c r="D447" s="15" t="s">
        <v>136</v>
      </c>
      <c r="E447" s="56">
        <v>0</v>
      </c>
      <c r="F447" s="56"/>
      <c r="G447" s="56"/>
    </row>
    <row r="448" spans="1:7" ht="56.25" hidden="1" customHeight="1" x14ac:dyDescent="0.25">
      <c r="A448" s="283">
        <v>6394</v>
      </c>
      <c r="B448" s="284"/>
      <c r="C448" s="285"/>
      <c r="D448" s="127" t="s">
        <v>224</v>
      </c>
      <c r="E448" s="44">
        <v>0</v>
      </c>
      <c r="F448" s="44"/>
      <c r="G448" s="44"/>
    </row>
    <row r="449" spans="1:7" ht="44.25" hidden="1" customHeight="1" x14ac:dyDescent="0.25">
      <c r="A449" s="280">
        <v>65</v>
      </c>
      <c r="B449" s="281"/>
      <c r="C449" s="282"/>
      <c r="D449" s="26" t="s">
        <v>155</v>
      </c>
      <c r="E449" s="72">
        <v>0</v>
      </c>
      <c r="F449" s="72"/>
      <c r="G449" s="72"/>
    </row>
    <row r="450" spans="1:7" hidden="1" x14ac:dyDescent="0.25">
      <c r="A450" s="277">
        <v>652</v>
      </c>
      <c r="B450" s="278"/>
      <c r="C450" s="279"/>
      <c r="D450" s="15" t="s">
        <v>156</v>
      </c>
      <c r="E450" s="56">
        <v>0</v>
      </c>
      <c r="F450" s="56"/>
      <c r="G450" s="56"/>
    </row>
    <row r="451" spans="1:7" hidden="1" x14ac:dyDescent="0.25">
      <c r="A451" s="283">
        <v>6526</v>
      </c>
      <c r="B451" s="284"/>
      <c r="C451" s="285"/>
      <c r="D451" s="15" t="s">
        <v>129</v>
      </c>
      <c r="E451" s="56">
        <v>0</v>
      </c>
      <c r="F451" s="56"/>
      <c r="G451" s="56"/>
    </row>
    <row r="452" spans="1:7" ht="23.25" hidden="1" customHeight="1" x14ac:dyDescent="0.25">
      <c r="A452" s="274" t="s">
        <v>101</v>
      </c>
      <c r="B452" s="275"/>
      <c r="C452" s="276"/>
      <c r="D452" s="27" t="s">
        <v>102</v>
      </c>
      <c r="E452" s="57">
        <f>E453</f>
        <v>10000</v>
      </c>
      <c r="F452" s="57"/>
      <c r="G452" s="57"/>
    </row>
    <row r="453" spans="1:7" hidden="1" x14ac:dyDescent="0.25">
      <c r="A453" s="286">
        <v>6</v>
      </c>
      <c r="B453" s="287"/>
      <c r="C453" s="288"/>
      <c r="D453" s="16" t="s">
        <v>152</v>
      </c>
      <c r="E453" s="56">
        <f>E454+E457</f>
        <v>10000</v>
      </c>
      <c r="F453" s="56"/>
      <c r="G453" s="56"/>
    </row>
    <row r="454" spans="1:7" ht="33" hidden="1" customHeight="1" x14ac:dyDescent="0.25">
      <c r="A454" s="280">
        <v>65</v>
      </c>
      <c r="B454" s="281"/>
      <c r="C454" s="282"/>
      <c r="D454" s="26" t="s">
        <v>155</v>
      </c>
      <c r="E454" s="63">
        <v>5000</v>
      </c>
      <c r="F454" s="63"/>
      <c r="G454" s="63"/>
    </row>
    <row r="455" spans="1:7" ht="30" hidden="1" customHeight="1" x14ac:dyDescent="0.25">
      <c r="A455" s="286">
        <v>652</v>
      </c>
      <c r="B455" s="287"/>
      <c r="C455" s="288"/>
      <c r="D455" s="16" t="s">
        <v>156</v>
      </c>
      <c r="E455" s="44">
        <v>5000</v>
      </c>
      <c r="F455" s="44"/>
      <c r="G455" s="44"/>
    </row>
    <row r="456" spans="1:7" hidden="1" x14ac:dyDescent="0.25">
      <c r="A456" s="283">
        <v>6526</v>
      </c>
      <c r="B456" s="284"/>
      <c r="C456" s="285"/>
      <c r="D456" s="15" t="s">
        <v>129</v>
      </c>
      <c r="E456" s="56">
        <v>5000</v>
      </c>
      <c r="F456" s="56"/>
      <c r="G456" s="56"/>
    </row>
    <row r="457" spans="1:7" ht="30" hidden="1" customHeight="1" x14ac:dyDescent="0.25">
      <c r="A457" s="280">
        <v>66</v>
      </c>
      <c r="B457" s="281"/>
      <c r="C457" s="282"/>
      <c r="D457" s="26" t="s">
        <v>157</v>
      </c>
      <c r="E457" s="58">
        <v>5000</v>
      </c>
      <c r="F457" s="58"/>
      <c r="G457" s="58"/>
    </row>
    <row r="458" spans="1:7" ht="25.5" hidden="1" x14ac:dyDescent="0.25">
      <c r="A458" s="277">
        <v>663</v>
      </c>
      <c r="B458" s="278"/>
      <c r="C458" s="279"/>
      <c r="D458" s="15" t="s">
        <v>166</v>
      </c>
      <c r="E458" s="56">
        <v>5000</v>
      </c>
      <c r="F458" s="56"/>
      <c r="G458" s="56"/>
    </row>
    <row r="459" spans="1:7" hidden="1" x14ac:dyDescent="0.25">
      <c r="A459" s="283">
        <v>6631</v>
      </c>
      <c r="B459" s="284"/>
      <c r="C459" s="285"/>
      <c r="D459" s="15" t="s">
        <v>137</v>
      </c>
      <c r="E459" s="56">
        <v>5000</v>
      </c>
      <c r="F459" s="56"/>
      <c r="G459" s="56"/>
    </row>
    <row r="460" spans="1:7" ht="33" hidden="1" customHeight="1" x14ac:dyDescent="0.25">
      <c r="A460" s="274" t="s">
        <v>86</v>
      </c>
      <c r="B460" s="275"/>
      <c r="C460" s="276"/>
      <c r="D460" s="27" t="s">
        <v>75</v>
      </c>
      <c r="E460" s="57">
        <v>51197</v>
      </c>
      <c r="F460" s="57"/>
      <c r="G460" s="57"/>
    </row>
    <row r="461" spans="1:7" hidden="1" x14ac:dyDescent="0.25">
      <c r="A461" s="277">
        <v>6</v>
      </c>
      <c r="B461" s="278"/>
      <c r="C461" s="279"/>
      <c r="D461" s="15" t="s">
        <v>14</v>
      </c>
      <c r="E461" s="56">
        <v>51197</v>
      </c>
      <c r="F461" s="56"/>
      <c r="G461" s="56"/>
    </row>
    <row r="462" spans="1:7" ht="28.5" hidden="1" customHeight="1" x14ac:dyDescent="0.25">
      <c r="A462" s="280">
        <v>67</v>
      </c>
      <c r="B462" s="281"/>
      <c r="C462" s="282"/>
      <c r="D462" s="26" t="s">
        <v>171</v>
      </c>
      <c r="E462" s="58">
        <v>51197</v>
      </c>
      <c r="F462" s="58"/>
      <c r="G462" s="58"/>
    </row>
    <row r="463" spans="1:7" ht="38.25" hidden="1" x14ac:dyDescent="0.25">
      <c r="A463" s="277">
        <v>671</v>
      </c>
      <c r="B463" s="278"/>
      <c r="C463" s="279"/>
      <c r="D463" s="15" t="s">
        <v>172</v>
      </c>
      <c r="E463" s="56">
        <v>51197</v>
      </c>
      <c r="F463" s="56"/>
      <c r="G463" s="56"/>
    </row>
    <row r="464" spans="1:7" ht="25.5" hidden="1" x14ac:dyDescent="0.25">
      <c r="A464" s="283">
        <v>6711</v>
      </c>
      <c r="B464" s="284"/>
      <c r="C464" s="285"/>
      <c r="D464" s="15" t="s">
        <v>173</v>
      </c>
      <c r="E464" s="56">
        <v>51197</v>
      </c>
      <c r="F464" s="56"/>
      <c r="G464" s="56"/>
    </row>
    <row r="465" spans="1:13" ht="25.5" hidden="1" x14ac:dyDescent="0.25">
      <c r="A465" s="274" t="s">
        <v>174</v>
      </c>
      <c r="B465" s="275"/>
      <c r="C465" s="276"/>
      <c r="D465" s="27" t="s">
        <v>39</v>
      </c>
      <c r="E465" s="57">
        <v>178959</v>
      </c>
      <c r="F465" s="57"/>
      <c r="G465" s="57"/>
    </row>
    <row r="466" spans="1:13" ht="21.75" hidden="1" customHeight="1" x14ac:dyDescent="0.25">
      <c r="A466" s="277">
        <v>6</v>
      </c>
      <c r="B466" s="278"/>
      <c r="C466" s="279"/>
      <c r="D466" s="15" t="s">
        <v>14</v>
      </c>
      <c r="E466" s="56">
        <v>178959</v>
      </c>
      <c r="F466" s="56"/>
      <c r="G466" s="56"/>
    </row>
    <row r="467" spans="1:13" ht="28.5" hidden="1" customHeight="1" x14ac:dyDescent="0.25">
      <c r="A467" s="280">
        <v>67</v>
      </c>
      <c r="B467" s="281"/>
      <c r="C467" s="282"/>
      <c r="D467" s="26" t="s">
        <v>171</v>
      </c>
      <c r="E467" s="58">
        <v>178959</v>
      </c>
      <c r="F467" s="58"/>
      <c r="G467" s="58"/>
    </row>
    <row r="468" spans="1:13" ht="38.25" hidden="1" x14ac:dyDescent="0.25">
      <c r="A468" s="277">
        <v>671</v>
      </c>
      <c r="B468" s="278"/>
      <c r="C468" s="279"/>
      <c r="D468" s="15" t="s">
        <v>172</v>
      </c>
      <c r="E468" s="56">
        <v>178959</v>
      </c>
      <c r="F468" s="56"/>
      <c r="G468" s="56"/>
    </row>
    <row r="469" spans="1:13" ht="25.5" hidden="1" x14ac:dyDescent="0.25">
      <c r="A469" s="283">
        <v>6711</v>
      </c>
      <c r="B469" s="284"/>
      <c r="C469" s="285"/>
      <c r="D469" s="15" t="s">
        <v>173</v>
      </c>
      <c r="E469" s="56">
        <v>178959</v>
      </c>
      <c r="F469" s="56"/>
      <c r="G469" s="56"/>
    </row>
    <row r="470" spans="1:13" ht="38.25" hidden="1" x14ac:dyDescent="0.25">
      <c r="A470" s="274" t="s">
        <v>115</v>
      </c>
      <c r="B470" s="275"/>
      <c r="C470" s="276"/>
      <c r="D470" s="27" t="s">
        <v>175</v>
      </c>
      <c r="E470" s="57">
        <v>0</v>
      </c>
      <c r="F470" s="57"/>
      <c r="G470" s="57"/>
    </row>
    <row r="471" spans="1:13" ht="25.5" hidden="1" customHeight="1" x14ac:dyDescent="0.25">
      <c r="A471" s="277">
        <v>6</v>
      </c>
      <c r="B471" s="278"/>
      <c r="C471" s="279"/>
      <c r="D471" s="15" t="s">
        <v>14</v>
      </c>
      <c r="E471" s="56">
        <v>0</v>
      </c>
      <c r="F471" s="56"/>
      <c r="G471" s="56"/>
    </row>
    <row r="472" spans="1:13" ht="25.5" hidden="1" customHeight="1" x14ac:dyDescent="0.25">
      <c r="A472" s="280">
        <v>67</v>
      </c>
      <c r="B472" s="281"/>
      <c r="C472" s="282"/>
      <c r="D472" s="26" t="s">
        <v>171</v>
      </c>
      <c r="E472" s="58">
        <v>0</v>
      </c>
      <c r="F472" s="58"/>
      <c r="G472" s="58"/>
    </row>
    <row r="473" spans="1:13" ht="38.25" hidden="1" x14ac:dyDescent="0.25">
      <c r="A473" s="277">
        <v>671</v>
      </c>
      <c r="B473" s="278"/>
      <c r="C473" s="279"/>
      <c r="D473" s="15" t="s">
        <v>172</v>
      </c>
      <c r="E473" s="56">
        <v>0</v>
      </c>
      <c r="F473" s="56"/>
      <c r="G473" s="56"/>
    </row>
    <row r="474" spans="1:13" ht="25.5" hidden="1" x14ac:dyDescent="0.25">
      <c r="A474" s="283">
        <v>6711</v>
      </c>
      <c r="B474" s="284"/>
      <c r="C474" s="285"/>
      <c r="D474" s="15" t="s">
        <v>173</v>
      </c>
      <c r="E474" s="56">
        <v>0</v>
      </c>
      <c r="F474" s="56"/>
      <c r="G474" s="56"/>
    </row>
    <row r="475" spans="1:13" ht="19.5" customHeight="1" x14ac:dyDescent="0.25"/>
    <row r="476" spans="1:13" x14ac:dyDescent="0.25">
      <c r="D476" s="172"/>
      <c r="E476" s="74"/>
      <c r="F476" s="74"/>
      <c r="G476" s="74"/>
      <c r="H476" s="74">
        <f t="shared" ref="H476:M476" si="14">H412+H425+H430+H442+H453+H461+H466+H471</f>
        <v>0</v>
      </c>
      <c r="I476" s="74">
        <f t="shared" si="14"/>
        <v>0</v>
      </c>
      <c r="J476" s="74">
        <f t="shared" si="14"/>
        <v>0</v>
      </c>
      <c r="K476" s="74">
        <f t="shared" si="14"/>
        <v>0</v>
      </c>
      <c r="L476" s="74">
        <f t="shared" si="14"/>
        <v>0</v>
      </c>
      <c r="M476" s="74">
        <f t="shared" si="14"/>
        <v>0</v>
      </c>
    </row>
    <row r="477" spans="1:13" x14ac:dyDescent="0.25">
      <c r="E477" s="74"/>
      <c r="F477" s="74"/>
      <c r="G477" s="74"/>
    </row>
    <row r="478" spans="1:13" x14ac:dyDescent="0.25">
      <c r="E478" s="74"/>
      <c r="F478" s="74"/>
      <c r="G478" s="74"/>
      <c r="H478" s="74">
        <f t="shared" ref="H478:M478" si="15">H428+H451+H456</f>
        <v>0</v>
      </c>
      <c r="I478" s="74">
        <f t="shared" si="15"/>
        <v>0</v>
      </c>
      <c r="J478" s="74">
        <f t="shared" si="15"/>
        <v>0</v>
      </c>
      <c r="K478" s="74">
        <f t="shared" si="15"/>
        <v>0</v>
      </c>
      <c r="L478" s="74">
        <f t="shared" si="15"/>
        <v>0</v>
      </c>
      <c r="M478" s="74">
        <f t="shared" si="15"/>
        <v>0</v>
      </c>
    </row>
    <row r="479" spans="1:13" ht="38.25" customHeight="1" x14ac:dyDescent="0.25">
      <c r="D479" s="175"/>
      <c r="E479" s="74"/>
      <c r="F479" s="74"/>
      <c r="G479" s="74"/>
      <c r="H479" s="74" t="e">
        <f>H38+H211+H244+H311+H361+#REF!</f>
        <v>#REF!</v>
      </c>
      <c r="I479" s="74" t="e">
        <f>I38+I211+I244+I311+I361+#REF!</f>
        <v>#REF!</v>
      </c>
      <c r="J479" s="74" t="e">
        <f>J38+J211+J244+J311+J361+#REF!</f>
        <v>#REF!</v>
      </c>
      <c r="K479" s="74" t="e">
        <f>K38+K211+K244+K311+K361+#REF!</f>
        <v>#REF!</v>
      </c>
      <c r="L479" s="74" t="e">
        <f>L38+L211+L244+L311+L361+#REF!</f>
        <v>#REF!</v>
      </c>
      <c r="M479" s="74" t="e">
        <f>M38+M211+M244+M311+M361+#REF!</f>
        <v>#REF!</v>
      </c>
    </row>
    <row r="482" spans="4:4" x14ac:dyDescent="0.25">
      <c r="D482" s="140"/>
    </row>
  </sheetData>
  <autoFilter ref="A11:G474" xr:uid="{00000000-0009-0000-0000-000006000000}">
    <filterColumn colId="0" showButton="0"/>
    <filterColumn colId="1" showButton="0"/>
  </autoFilter>
  <mergeCells count="464">
    <mergeCell ref="A69:C69"/>
    <mergeCell ref="A70:C70"/>
    <mergeCell ref="A50:C50"/>
    <mergeCell ref="A52:C52"/>
    <mergeCell ref="A53:C53"/>
    <mergeCell ref="A54:C54"/>
    <mergeCell ref="A1:G1"/>
    <mergeCell ref="A3:G3"/>
    <mergeCell ref="A11:C11"/>
    <mergeCell ref="A23:C23"/>
    <mergeCell ref="A24:C24"/>
    <mergeCell ref="A12:C12"/>
    <mergeCell ref="A18:C18"/>
    <mergeCell ref="A19:C19"/>
    <mergeCell ref="A20:C20"/>
    <mergeCell ref="A21:C21"/>
    <mergeCell ref="A13:C13"/>
    <mergeCell ref="A25:C25"/>
    <mergeCell ref="A15:C15"/>
    <mergeCell ref="A22:C22"/>
    <mergeCell ref="A26:C26"/>
    <mergeCell ref="A27:C27"/>
    <mergeCell ref="A28:C28"/>
    <mergeCell ref="A29:C29"/>
    <mergeCell ref="A30:C30"/>
    <mergeCell ref="A32:C32"/>
    <mergeCell ref="T48:V48"/>
    <mergeCell ref="A46:C46"/>
    <mergeCell ref="A47:C47"/>
    <mergeCell ref="A48:C48"/>
    <mergeCell ref="A49:C49"/>
    <mergeCell ref="A45:C45"/>
    <mergeCell ref="A31:C31"/>
    <mergeCell ref="A37:C37"/>
    <mergeCell ref="A38:C38"/>
    <mergeCell ref="T44:V44"/>
    <mergeCell ref="A39:C39"/>
    <mergeCell ref="A40:C40"/>
    <mergeCell ref="A41:C41"/>
    <mergeCell ref="A42:C42"/>
    <mergeCell ref="A43:C43"/>
    <mergeCell ref="A44:C44"/>
    <mergeCell ref="A33:C33"/>
    <mergeCell ref="A34:C34"/>
    <mergeCell ref="A35:C35"/>
    <mergeCell ref="A36:C36"/>
    <mergeCell ref="A65:C65"/>
    <mergeCell ref="A51:C51"/>
    <mergeCell ref="A76:C76"/>
    <mergeCell ref="A77:C77"/>
    <mergeCell ref="A78:C78"/>
    <mergeCell ref="A79:C79"/>
    <mergeCell ref="A80:C80"/>
    <mergeCell ref="A71:C71"/>
    <mergeCell ref="A72:C72"/>
    <mergeCell ref="A73:C73"/>
    <mergeCell ref="A74:C74"/>
    <mergeCell ref="A75:C75"/>
    <mergeCell ref="A55:C55"/>
    <mergeCell ref="A56:C56"/>
    <mergeCell ref="A57:C57"/>
    <mergeCell ref="A58:C58"/>
    <mergeCell ref="A59:C59"/>
    <mergeCell ref="A60:C60"/>
    <mergeCell ref="A62:C62"/>
    <mergeCell ref="A63:C63"/>
    <mergeCell ref="A64:C64"/>
    <mergeCell ref="A66:C66"/>
    <mergeCell ref="A67:C67"/>
    <mergeCell ref="A68:C68"/>
    <mergeCell ref="A86:C86"/>
    <mergeCell ref="A87:C87"/>
    <mergeCell ref="A88:C88"/>
    <mergeCell ref="A89:C89"/>
    <mergeCell ref="A90:C90"/>
    <mergeCell ref="A81:C81"/>
    <mergeCell ref="A82:C82"/>
    <mergeCell ref="A83:C83"/>
    <mergeCell ref="A84:C84"/>
    <mergeCell ref="A85:C85"/>
    <mergeCell ref="A96:C96"/>
    <mergeCell ref="A97:C97"/>
    <mergeCell ref="A98:C98"/>
    <mergeCell ref="A99:C99"/>
    <mergeCell ref="A100:C100"/>
    <mergeCell ref="A91:C91"/>
    <mergeCell ref="A92:C92"/>
    <mergeCell ref="A93:C93"/>
    <mergeCell ref="A94:C94"/>
    <mergeCell ref="A95:C95"/>
    <mergeCell ref="A106:C106"/>
    <mergeCell ref="A107:C107"/>
    <mergeCell ref="A108:C108"/>
    <mergeCell ref="A109:C109"/>
    <mergeCell ref="A110:C110"/>
    <mergeCell ref="A101:C101"/>
    <mergeCell ref="A102:C102"/>
    <mergeCell ref="A103:C103"/>
    <mergeCell ref="A104:C104"/>
    <mergeCell ref="A105:C105"/>
    <mergeCell ref="A115:C115"/>
    <mergeCell ref="A116:C116"/>
    <mergeCell ref="A117:C117"/>
    <mergeCell ref="A118:C118"/>
    <mergeCell ref="A119:C119"/>
    <mergeCell ref="A111:C111"/>
    <mergeCell ref="A112:C112"/>
    <mergeCell ref="A113:C113"/>
    <mergeCell ref="A114:C114"/>
    <mergeCell ref="A126:C126"/>
    <mergeCell ref="A127:C127"/>
    <mergeCell ref="A128:C128"/>
    <mergeCell ref="A129:C129"/>
    <mergeCell ref="A130:C130"/>
    <mergeCell ref="A125:C125"/>
    <mergeCell ref="A120:C120"/>
    <mergeCell ref="A121:C121"/>
    <mergeCell ref="A122:C122"/>
    <mergeCell ref="A123:C123"/>
    <mergeCell ref="A124:C124"/>
    <mergeCell ref="A136:C136"/>
    <mergeCell ref="A137:C137"/>
    <mergeCell ref="A138:C138"/>
    <mergeCell ref="A139:C139"/>
    <mergeCell ref="A140:C140"/>
    <mergeCell ref="A131:C131"/>
    <mergeCell ref="A132:C132"/>
    <mergeCell ref="A133:C133"/>
    <mergeCell ref="A134:C134"/>
    <mergeCell ref="A135:C135"/>
    <mergeCell ref="A146:C146"/>
    <mergeCell ref="A147:C147"/>
    <mergeCell ref="A148:C148"/>
    <mergeCell ref="A149:C149"/>
    <mergeCell ref="A141:C141"/>
    <mergeCell ref="A142:C142"/>
    <mergeCell ref="A143:C143"/>
    <mergeCell ref="A144:C144"/>
    <mergeCell ref="A145:C145"/>
    <mergeCell ref="A155:C155"/>
    <mergeCell ref="A156:C156"/>
    <mergeCell ref="A157:C157"/>
    <mergeCell ref="A158:C158"/>
    <mergeCell ref="A159:C159"/>
    <mergeCell ref="A150:C150"/>
    <mergeCell ref="A151:C151"/>
    <mergeCell ref="A152:C152"/>
    <mergeCell ref="A153:C153"/>
    <mergeCell ref="A154:C154"/>
    <mergeCell ref="A171:C171"/>
    <mergeCell ref="A172:C172"/>
    <mergeCell ref="A173:C173"/>
    <mergeCell ref="A174:C174"/>
    <mergeCell ref="A175:C175"/>
    <mergeCell ref="A160:C160"/>
    <mergeCell ref="A161:C161"/>
    <mergeCell ref="A167:C167"/>
    <mergeCell ref="A169:C169"/>
    <mergeCell ref="A170:C170"/>
    <mergeCell ref="A168:C168"/>
    <mergeCell ref="A162:C162"/>
    <mergeCell ref="A163:C163"/>
    <mergeCell ref="A164:C164"/>
    <mergeCell ref="A165:C165"/>
    <mergeCell ref="A166:C166"/>
    <mergeCell ref="A189:C189"/>
    <mergeCell ref="A190:C190"/>
    <mergeCell ref="A191:C191"/>
    <mergeCell ref="A192:C192"/>
    <mergeCell ref="A193:C193"/>
    <mergeCell ref="A176:C176"/>
    <mergeCell ref="A177:C177"/>
    <mergeCell ref="A178:C178"/>
    <mergeCell ref="A179:C179"/>
    <mergeCell ref="A188:C188"/>
    <mergeCell ref="A180:C180"/>
    <mergeCell ref="A181:C181"/>
    <mergeCell ref="A182:C182"/>
    <mergeCell ref="A183:C183"/>
    <mergeCell ref="A184:C184"/>
    <mergeCell ref="A199:C199"/>
    <mergeCell ref="A200:C200"/>
    <mergeCell ref="A201:C201"/>
    <mergeCell ref="A202:C202"/>
    <mergeCell ref="A203:C203"/>
    <mergeCell ref="A194:C194"/>
    <mergeCell ref="A195:C195"/>
    <mergeCell ref="A196:C196"/>
    <mergeCell ref="A197:C197"/>
    <mergeCell ref="A198:C198"/>
    <mergeCell ref="A209:C209"/>
    <mergeCell ref="A210:C210"/>
    <mergeCell ref="A211:C211"/>
    <mergeCell ref="A212:C212"/>
    <mergeCell ref="A213:C213"/>
    <mergeCell ref="A204:C204"/>
    <mergeCell ref="A205:C205"/>
    <mergeCell ref="A206:C206"/>
    <mergeCell ref="A207:C207"/>
    <mergeCell ref="A208:C208"/>
    <mergeCell ref="A219:C219"/>
    <mergeCell ref="A220:C220"/>
    <mergeCell ref="A221:C221"/>
    <mergeCell ref="A222:C222"/>
    <mergeCell ref="A223:C223"/>
    <mergeCell ref="A214:C214"/>
    <mergeCell ref="A215:C215"/>
    <mergeCell ref="A216:C216"/>
    <mergeCell ref="A217:C217"/>
    <mergeCell ref="A218:C218"/>
    <mergeCell ref="A229:C229"/>
    <mergeCell ref="A230:C230"/>
    <mergeCell ref="A231:C231"/>
    <mergeCell ref="A232:C232"/>
    <mergeCell ref="A233:C233"/>
    <mergeCell ref="A224:C224"/>
    <mergeCell ref="A225:C225"/>
    <mergeCell ref="A226:C226"/>
    <mergeCell ref="A227:C227"/>
    <mergeCell ref="A228:C228"/>
    <mergeCell ref="A239:C239"/>
    <mergeCell ref="A240:C240"/>
    <mergeCell ref="A241:C241"/>
    <mergeCell ref="A242:C242"/>
    <mergeCell ref="A243:C243"/>
    <mergeCell ref="A234:C234"/>
    <mergeCell ref="A235:C235"/>
    <mergeCell ref="A236:C236"/>
    <mergeCell ref="A237:C237"/>
    <mergeCell ref="A238:C238"/>
    <mergeCell ref="A249:C249"/>
    <mergeCell ref="A250:C250"/>
    <mergeCell ref="A251:C251"/>
    <mergeCell ref="A252:C252"/>
    <mergeCell ref="A244:C244"/>
    <mergeCell ref="A245:C245"/>
    <mergeCell ref="A246:C246"/>
    <mergeCell ref="A247:C247"/>
    <mergeCell ref="A248:C248"/>
    <mergeCell ref="A258:C258"/>
    <mergeCell ref="A259:C259"/>
    <mergeCell ref="A260:C260"/>
    <mergeCell ref="A261:C261"/>
    <mergeCell ref="A262:C262"/>
    <mergeCell ref="A256:C256"/>
    <mergeCell ref="A257:C257"/>
    <mergeCell ref="A254:C254"/>
    <mergeCell ref="A255:C255"/>
    <mergeCell ref="A268:C268"/>
    <mergeCell ref="A269:C269"/>
    <mergeCell ref="A270:C270"/>
    <mergeCell ref="A271:C271"/>
    <mergeCell ref="A272:C272"/>
    <mergeCell ref="A263:C263"/>
    <mergeCell ref="A264:C264"/>
    <mergeCell ref="A265:C265"/>
    <mergeCell ref="A266:C266"/>
    <mergeCell ref="A267:C267"/>
    <mergeCell ref="A278:C278"/>
    <mergeCell ref="A279:C279"/>
    <mergeCell ref="A280:C280"/>
    <mergeCell ref="A281:C281"/>
    <mergeCell ref="A282:C282"/>
    <mergeCell ref="A273:C273"/>
    <mergeCell ref="A274:C274"/>
    <mergeCell ref="A275:C275"/>
    <mergeCell ref="A276:C276"/>
    <mergeCell ref="A277:C277"/>
    <mergeCell ref="A288:C288"/>
    <mergeCell ref="A290:C290"/>
    <mergeCell ref="A291:C291"/>
    <mergeCell ref="A292:C292"/>
    <mergeCell ref="A293:C293"/>
    <mergeCell ref="A283:C283"/>
    <mergeCell ref="A284:C284"/>
    <mergeCell ref="A285:C285"/>
    <mergeCell ref="A286:C286"/>
    <mergeCell ref="A287:C287"/>
    <mergeCell ref="A289:C289"/>
    <mergeCell ref="A299:C299"/>
    <mergeCell ref="A300:C300"/>
    <mergeCell ref="A301:C301"/>
    <mergeCell ref="A302:C302"/>
    <mergeCell ref="A303:C303"/>
    <mergeCell ref="A294:C294"/>
    <mergeCell ref="A295:C295"/>
    <mergeCell ref="A296:C296"/>
    <mergeCell ref="A297:C297"/>
    <mergeCell ref="A298:C298"/>
    <mergeCell ref="A309:C309"/>
    <mergeCell ref="A310:C310"/>
    <mergeCell ref="A311:C311"/>
    <mergeCell ref="A312:C312"/>
    <mergeCell ref="A304:C304"/>
    <mergeCell ref="A305:C305"/>
    <mergeCell ref="A306:C306"/>
    <mergeCell ref="A307:C307"/>
    <mergeCell ref="A308:C308"/>
    <mergeCell ref="A320:C320"/>
    <mergeCell ref="A321:C321"/>
    <mergeCell ref="A322:C322"/>
    <mergeCell ref="A323:C323"/>
    <mergeCell ref="A317:C317"/>
    <mergeCell ref="A318:C318"/>
    <mergeCell ref="A319:C319"/>
    <mergeCell ref="A313:C313"/>
    <mergeCell ref="A314:C314"/>
    <mergeCell ref="A315:C315"/>
    <mergeCell ref="A316:C316"/>
    <mergeCell ref="A332:C332"/>
    <mergeCell ref="A333:C333"/>
    <mergeCell ref="A334:C334"/>
    <mergeCell ref="A335:C335"/>
    <mergeCell ref="A336:C336"/>
    <mergeCell ref="A324:C324"/>
    <mergeCell ref="A328:C328"/>
    <mergeCell ref="A329:C329"/>
    <mergeCell ref="A330:C330"/>
    <mergeCell ref="A331:C331"/>
    <mergeCell ref="A342:C342"/>
    <mergeCell ref="A343:C343"/>
    <mergeCell ref="A344:C344"/>
    <mergeCell ref="A345:C345"/>
    <mergeCell ref="A346:C346"/>
    <mergeCell ref="A337:C337"/>
    <mergeCell ref="A338:C338"/>
    <mergeCell ref="A339:C339"/>
    <mergeCell ref="A340:C340"/>
    <mergeCell ref="A341:C341"/>
    <mergeCell ref="A352:C352"/>
    <mergeCell ref="A353:C353"/>
    <mergeCell ref="A354:C354"/>
    <mergeCell ref="A355:C355"/>
    <mergeCell ref="A356:C356"/>
    <mergeCell ref="A347:C347"/>
    <mergeCell ref="A348:C348"/>
    <mergeCell ref="A349:C349"/>
    <mergeCell ref="A350:C350"/>
    <mergeCell ref="A351:C351"/>
    <mergeCell ref="A362:C362"/>
    <mergeCell ref="A363:C363"/>
    <mergeCell ref="A364:C364"/>
    <mergeCell ref="A365:C365"/>
    <mergeCell ref="A366:C366"/>
    <mergeCell ref="A357:C357"/>
    <mergeCell ref="A358:C358"/>
    <mergeCell ref="A359:C359"/>
    <mergeCell ref="A360:C360"/>
    <mergeCell ref="A361:C361"/>
    <mergeCell ref="A372:C372"/>
    <mergeCell ref="A373:C373"/>
    <mergeCell ref="A374:C374"/>
    <mergeCell ref="A375:C375"/>
    <mergeCell ref="A376:C376"/>
    <mergeCell ref="A367:C367"/>
    <mergeCell ref="A368:C368"/>
    <mergeCell ref="A369:C369"/>
    <mergeCell ref="A370:C370"/>
    <mergeCell ref="A371:C371"/>
    <mergeCell ref="A382:C382"/>
    <mergeCell ref="A383:C383"/>
    <mergeCell ref="A384:C384"/>
    <mergeCell ref="A385:C385"/>
    <mergeCell ref="A386:C386"/>
    <mergeCell ref="A377:C377"/>
    <mergeCell ref="A378:C378"/>
    <mergeCell ref="A379:C379"/>
    <mergeCell ref="A380:C380"/>
    <mergeCell ref="A381:C381"/>
    <mergeCell ref="A392:C392"/>
    <mergeCell ref="A393:C393"/>
    <mergeCell ref="A394:C394"/>
    <mergeCell ref="A395:C395"/>
    <mergeCell ref="A396:C396"/>
    <mergeCell ref="A387:C387"/>
    <mergeCell ref="A388:C388"/>
    <mergeCell ref="A389:C389"/>
    <mergeCell ref="A390:C390"/>
    <mergeCell ref="A391:C391"/>
    <mergeCell ref="A402:C402"/>
    <mergeCell ref="A403:C403"/>
    <mergeCell ref="A404:C404"/>
    <mergeCell ref="A405:C405"/>
    <mergeCell ref="A406:C406"/>
    <mergeCell ref="A397:C397"/>
    <mergeCell ref="A398:C398"/>
    <mergeCell ref="A399:C399"/>
    <mergeCell ref="A400:C400"/>
    <mergeCell ref="A401:C401"/>
    <mergeCell ref="A412:C412"/>
    <mergeCell ref="A413:C413"/>
    <mergeCell ref="A414:C414"/>
    <mergeCell ref="A415:C415"/>
    <mergeCell ref="A407:C407"/>
    <mergeCell ref="A408:C408"/>
    <mergeCell ref="A409:C409"/>
    <mergeCell ref="A410:C410"/>
    <mergeCell ref="A411:C411"/>
    <mergeCell ref="A421:C421"/>
    <mergeCell ref="A422:C422"/>
    <mergeCell ref="A423:C423"/>
    <mergeCell ref="A424:C424"/>
    <mergeCell ref="A425:C425"/>
    <mergeCell ref="A417:C417"/>
    <mergeCell ref="A418:C418"/>
    <mergeCell ref="A419:C419"/>
    <mergeCell ref="A416:C416"/>
    <mergeCell ref="A420:C420"/>
    <mergeCell ref="A431:C431"/>
    <mergeCell ref="A432:C432"/>
    <mergeCell ref="A433:C433"/>
    <mergeCell ref="A434:C434"/>
    <mergeCell ref="A435:C435"/>
    <mergeCell ref="A426:C426"/>
    <mergeCell ref="A427:C427"/>
    <mergeCell ref="A428:C428"/>
    <mergeCell ref="A429:C429"/>
    <mergeCell ref="A430:C430"/>
    <mergeCell ref="A441:C441"/>
    <mergeCell ref="A442:C442"/>
    <mergeCell ref="A443:C443"/>
    <mergeCell ref="A444:C444"/>
    <mergeCell ref="A445:C445"/>
    <mergeCell ref="A436:C436"/>
    <mergeCell ref="A437:C437"/>
    <mergeCell ref="A438:C438"/>
    <mergeCell ref="A439:C439"/>
    <mergeCell ref="A440:C440"/>
    <mergeCell ref="A459:C459"/>
    <mergeCell ref="A460:C460"/>
    <mergeCell ref="A451:C451"/>
    <mergeCell ref="A452:C452"/>
    <mergeCell ref="A453:C453"/>
    <mergeCell ref="A454:C454"/>
    <mergeCell ref="A455:C455"/>
    <mergeCell ref="A446:C446"/>
    <mergeCell ref="A447:C447"/>
    <mergeCell ref="A448:C448"/>
    <mergeCell ref="A449:C449"/>
    <mergeCell ref="A450:C450"/>
    <mergeCell ref="A325:C325"/>
    <mergeCell ref="A326:C326"/>
    <mergeCell ref="A327:C327"/>
    <mergeCell ref="A471:C471"/>
    <mergeCell ref="A472:C472"/>
    <mergeCell ref="A473:C473"/>
    <mergeCell ref="A474:C474"/>
    <mergeCell ref="A16:C16"/>
    <mergeCell ref="A17:C17"/>
    <mergeCell ref="A187:C187"/>
    <mergeCell ref="A253:C253"/>
    <mergeCell ref="A466:C466"/>
    <mergeCell ref="A467:C467"/>
    <mergeCell ref="A468:C468"/>
    <mergeCell ref="A469:C469"/>
    <mergeCell ref="A470:C470"/>
    <mergeCell ref="A461:C461"/>
    <mergeCell ref="A462:C462"/>
    <mergeCell ref="A463:C463"/>
    <mergeCell ref="A464:C464"/>
    <mergeCell ref="A465:C465"/>
    <mergeCell ref="A456:C456"/>
    <mergeCell ref="A457:C457"/>
    <mergeCell ref="A458:C458"/>
  </mergeCells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Lea</cp:lastModifiedBy>
  <cp:lastPrinted>2024-10-09T05:58:08Z</cp:lastPrinted>
  <dcterms:created xsi:type="dcterms:W3CDTF">2022-08-12T12:51:27Z</dcterms:created>
  <dcterms:modified xsi:type="dcterms:W3CDTF">2025-10-20T06:27:06Z</dcterms:modified>
</cp:coreProperties>
</file>